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/>
  <mc:AlternateContent xmlns:mc="http://schemas.openxmlformats.org/markup-compatibility/2006">
    <mc:Choice Requires="x15">
      <x15ac:absPath xmlns:x15ac="http://schemas.microsoft.com/office/spreadsheetml/2010/11/ac" url="/Users/ierofiice/Desktop/Blog/"/>
    </mc:Choice>
  </mc:AlternateContent>
  <xr:revisionPtr revIDLastSave="0" documentId="13_ncr:1_{37B6D227-D137-6D41-96C9-4A5D2FAA0F7D}" xr6:coauthVersionLast="47" xr6:coauthVersionMax="47" xr10:uidLastSave="{00000000-0000-0000-0000-000000000000}"/>
  <bookViews>
    <workbookView xWindow="760" yWindow="620" windowWidth="25320" windowHeight="15340" activeTab="2" xr2:uid="{00000000-000D-0000-FFFF-FFFF00000000}"/>
  </bookViews>
  <sheets>
    <sheet name="予算" sheetId="5" r:id="rId1"/>
    <sheet name="家計簿" sheetId="4" r:id="rId2"/>
    <sheet name="Sheet1" sheetId="7" r:id="rId3"/>
    <sheet name="モデル" sheetId="6" r:id="rId4"/>
    <sheet name="光熱費" sheetId="3" r:id="rId5"/>
    <sheet name="家計管理方法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7" l="1"/>
  <c r="C273" i="4"/>
  <c r="B273" i="4"/>
  <c r="B274" i="4"/>
  <c r="C272" i="4"/>
  <c r="B272" i="4"/>
  <c r="C283" i="4"/>
  <c r="B283" i="4"/>
  <c r="B288" i="4" s="1"/>
  <c r="B289" i="4" s="1"/>
  <c r="C270" i="4"/>
  <c r="C274" i="4" s="1"/>
  <c r="C260" i="4"/>
  <c r="B260" i="4"/>
  <c r="B265" i="4" s="1"/>
  <c r="B266" i="4" s="1"/>
  <c r="D276" i="5"/>
  <c r="C247" i="4"/>
  <c r="D290" i="5"/>
  <c r="D287" i="5"/>
  <c r="C237" i="4"/>
  <c r="B237" i="4"/>
  <c r="B223" i="4" s="1"/>
  <c r="C221" i="4"/>
  <c r="B19" i="6"/>
  <c r="B15" i="6"/>
  <c r="B5" i="6"/>
  <c r="C211" i="4"/>
  <c r="C200" i="4" s="1"/>
  <c r="B211" i="4"/>
  <c r="B200" i="4" s="1"/>
  <c r="C198" i="4"/>
  <c r="D274" i="5"/>
  <c r="C282" i="5" s="1"/>
  <c r="D281" i="5" s="1"/>
  <c r="D262" i="5"/>
  <c r="C188" i="4"/>
  <c r="B188" i="4"/>
  <c r="B193" i="4" s="1"/>
  <c r="B194" i="4" s="1"/>
  <c r="B173" i="4" s="1"/>
  <c r="C170" i="4"/>
  <c r="D94" i="3"/>
  <c r="C160" i="4"/>
  <c r="C143" i="4"/>
  <c r="B160" i="4"/>
  <c r="B145" i="4" s="1"/>
  <c r="D247" i="5"/>
  <c r="D245" i="5"/>
  <c r="C133" i="4"/>
  <c r="B133" i="4"/>
  <c r="B118" i="4" s="1"/>
  <c r="C116" i="4"/>
  <c r="D231" i="5"/>
  <c r="D229" i="5"/>
  <c r="D215" i="5"/>
  <c r="D213" i="5"/>
  <c r="C106" i="4"/>
  <c r="B106" i="4"/>
  <c r="B93" i="4"/>
  <c r="C88" i="4"/>
  <c r="C93" i="4" s="1"/>
  <c r="C78" i="4"/>
  <c r="C62" i="4" s="1"/>
  <c r="B78" i="4"/>
  <c r="B62" i="4" s="1"/>
  <c r="C61" i="4"/>
  <c r="D199" i="5"/>
  <c r="D197" i="5"/>
  <c r="D182" i="5"/>
  <c r="D181" i="5"/>
  <c r="D168" i="5"/>
  <c r="D166" i="5"/>
  <c r="AP22" i="4"/>
  <c r="AO22" i="4"/>
  <c r="AO6" i="4" s="1"/>
  <c r="AP4" i="4"/>
  <c r="D152" i="5"/>
  <c r="AM4" i="4"/>
  <c r="AM31" i="4"/>
  <c r="AM25" i="4"/>
  <c r="AM6" i="4" s="1"/>
  <c r="AL25" i="4"/>
  <c r="AL8" i="4"/>
  <c r="D134" i="5"/>
  <c r="AJ25" i="4"/>
  <c r="AJ6" i="4" s="1"/>
  <c r="AJ31" i="4"/>
  <c r="AI25" i="4"/>
  <c r="AI6" i="4" s="1"/>
  <c r="D132" i="5"/>
  <c r="C146" i="5" s="1"/>
  <c r="D150" i="5"/>
  <c r="C163" i="5" s="1"/>
  <c r="AJ4" i="4"/>
  <c r="AG26" i="4"/>
  <c r="AF26" i="4"/>
  <c r="AF7" i="4" s="1"/>
  <c r="C112" i="5"/>
  <c r="D111" i="5" s="1"/>
  <c r="AG4" i="4"/>
  <c r="D98" i="5"/>
  <c r="C128" i="5"/>
  <c r="D127" i="5" s="1"/>
  <c r="D117" i="5"/>
  <c r="D115" i="5"/>
  <c r="D101" i="5"/>
  <c r="AD26" i="4"/>
  <c r="AD31" i="4" s="1"/>
  <c r="AD32" i="4" s="1"/>
  <c r="F92" i="5"/>
  <c r="AC26" i="4"/>
  <c r="AC7" i="4" s="1"/>
  <c r="AC31" i="4" s="1"/>
  <c r="AC32" i="4" s="1"/>
  <c r="C95" i="5"/>
  <c r="C96" i="5" s="1"/>
  <c r="Z26" i="4"/>
  <c r="AA26" i="4"/>
  <c r="AA31" i="4" s="1"/>
  <c r="AA32" i="4" s="1"/>
  <c r="C57" i="4"/>
  <c r="C38" i="4" s="1"/>
  <c r="C39" i="4" s="1"/>
  <c r="B57" i="4"/>
  <c r="W31" i="4" s="1"/>
  <c r="W32" i="4" s="1"/>
  <c r="B39" i="4" s="1"/>
  <c r="U26" i="4"/>
  <c r="U7" i="4" s="1"/>
  <c r="U8" i="4" s="1"/>
  <c r="U31" i="4" s="1"/>
  <c r="C265" i="4" l="1"/>
  <c r="C288" i="4"/>
  <c r="C289" i="4" s="1"/>
  <c r="C242" i="4"/>
  <c r="C243" i="4" s="1"/>
  <c r="C224" i="4" s="1"/>
  <c r="C266" i="4"/>
  <c r="B251" i="4"/>
  <c r="C296" i="5"/>
  <c r="D295" i="5" s="1"/>
  <c r="D297" i="5" s="1"/>
  <c r="B242" i="4"/>
  <c r="C223" i="4"/>
  <c r="C216" i="4"/>
  <c r="C217" i="4" s="1"/>
  <c r="C201" i="4" s="1"/>
  <c r="C202" i="4" s="1"/>
  <c r="B216" i="4"/>
  <c r="B217" i="4" s="1"/>
  <c r="B201" i="4" s="1"/>
  <c r="B202" i="4" s="1"/>
  <c r="D283" i="5"/>
  <c r="C270" i="5"/>
  <c r="D269" i="5" s="1"/>
  <c r="D271" i="5" s="1"/>
  <c r="B138" i="4"/>
  <c r="B139" i="4" s="1"/>
  <c r="B119" i="4" s="1"/>
  <c r="B120" i="4" s="1"/>
  <c r="C165" i="4"/>
  <c r="C166" i="4" s="1"/>
  <c r="C146" i="4" s="1"/>
  <c r="C147" i="4" s="1"/>
  <c r="C138" i="4"/>
  <c r="C139" i="4" s="1"/>
  <c r="C119" i="4" s="1"/>
  <c r="C120" i="4" s="1"/>
  <c r="B172" i="4"/>
  <c r="B174" i="4" s="1"/>
  <c r="C193" i="4"/>
  <c r="C194" i="4" s="1"/>
  <c r="C174" i="4" s="1"/>
  <c r="B165" i="4"/>
  <c r="B166" i="4" s="1"/>
  <c r="B146" i="4" s="1"/>
  <c r="B147" i="4" s="1"/>
  <c r="C258" i="5"/>
  <c r="D257" i="5" s="1"/>
  <c r="D259" i="5" s="1"/>
  <c r="C241" i="5"/>
  <c r="D240" i="5" s="1"/>
  <c r="D242" i="5" s="1"/>
  <c r="C225" i="5"/>
  <c r="D224" i="5" s="1"/>
  <c r="D226" i="5" s="1"/>
  <c r="B112" i="4"/>
  <c r="C112" i="4"/>
  <c r="C83" i="4"/>
  <c r="C84" i="4" s="1"/>
  <c r="C178" i="5"/>
  <c r="D177" i="5" s="1"/>
  <c r="D179" i="5" s="1"/>
  <c r="AP27" i="4"/>
  <c r="AP28" i="4" s="1"/>
  <c r="C63" i="4"/>
  <c r="C64" i="4" s="1"/>
  <c r="B83" i="4"/>
  <c r="B84" i="4" s="1"/>
  <c r="B63" i="4" s="1"/>
  <c r="B64" i="4" s="1"/>
  <c r="C209" i="5"/>
  <c r="D208" i="5" s="1"/>
  <c r="D210" i="5" s="1"/>
  <c r="C193" i="5"/>
  <c r="D192" i="5" s="1"/>
  <c r="D194" i="5" s="1"/>
  <c r="AP6" i="4"/>
  <c r="AP7" i="4" s="1"/>
  <c r="AP8" i="4" s="1"/>
  <c r="AO27" i="4"/>
  <c r="AO28" i="4" s="1"/>
  <c r="AO7" i="4" s="1"/>
  <c r="AO8" i="4" s="1"/>
  <c r="AL30" i="4"/>
  <c r="AL31" i="4" s="1"/>
  <c r="AM7" i="4"/>
  <c r="AM8" i="4" s="1"/>
  <c r="D145" i="5"/>
  <c r="D147" i="5" s="1"/>
  <c r="AI30" i="4"/>
  <c r="AI31" i="4" s="1"/>
  <c r="D162" i="5"/>
  <c r="D164" i="5" s="1"/>
  <c r="AF31" i="4"/>
  <c r="AF32" i="4" s="1"/>
  <c r="AF8" i="4" s="1"/>
  <c r="AF9" i="4" s="1"/>
  <c r="AI8" i="4"/>
  <c r="AG31" i="4"/>
  <c r="AG32" i="4" s="1"/>
  <c r="AJ7" i="4"/>
  <c r="AJ8" i="4" s="1"/>
  <c r="AG7" i="4"/>
  <c r="D129" i="5"/>
  <c r="D113" i="5"/>
  <c r="AC8" i="4"/>
  <c r="AC9" i="4" s="1"/>
  <c r="AD7" i="4"/>
  <c r="B38" i="4"/>
  <c r="B40" i="4" s="1"/>
  <c r="X31" i="4"/>
  <c r="X32" i="4" s="1"/>
  <c r="AA7" i="4"/>
  <c r="AA8" i="4" s="1"/>
  <c r="Z7" i="4"/>
  <c r="Z31" i="4" s="1"/>
  <c r="Z32" i="4" s="1"/>
  <c r="Z8" i="4" s="1"/>
  <c r="C40" i="4"/>
  <c r="C251" i="4" l="1"/>
  <c r="B243" i="4"/>
  <c r="B224" i="4" s="1"/>
  <c r="B225" i="4" s="1"/>
  <c r="C225" i="4"/>
  <c r="AG8" i="4"/>
  <c r="AG9" i="4" s="1"/>
  <c r="AD8" i="4"/>
  <c r="AD9" i="4" s="1"/>
  <c r="AA9" i="4"/>
  <c r="Z9" i="4"/>
  <c r="C84" i="5" l="1"/>
  <c r="C72" i="5"/>
  <c r="C60" i="5"/>
  <c r="C48" i="5"/>
  <c r="C36" i="5"/>
  <c r="C24" i="5"/>
  <c r="C12" i="5"/>
  <c r="U32" i="4" l="1"/>
  <c r="T32" i="4"/>
  <c r="T26" i="4"/>
  <c r="U9" i="4"/>
  <c r="T9" i="4"/>
  <c r="C9" i="4"/>
  <c r="B9" i="4"/>
  <c r="R32" i="4"/>
  <c r="Q32" i="4"/>
  <c r="R26" i="4"/>
  <c r="Q26" i="4"/>
  <c r="R9" i="4"/>
  <c r="Q9" i="4"/>
  <c r="O32" i="4"/>
  <c r="N32" i="4"/>
  <c r="O26" i="4"/>
  <c r="N26" i="4"/>
  <c r="O9" i="4"/>
  <c r="N9" i="4"/>
  <c r="L32" i="4"/>
  <c r="K32" i="4"/>
  <c r="L26" i="4"/>
  <c r="K26" i="4"/>
  <c r="L9" i="4"/>
  <c r="K9" i="4"/>
  <c r="C32" i="4"/>
  <c r="B32" i="4"/>
  <c r="C26" i="4"/>
  <c r="B26" i="4"/>
  <c r="I32" i="4"/>
  <c r="H32" i="4"/>
  <c r="I26" i="4"/>
  <c r="H26" i="4"/>
  <c r="I9" i="4"/>
  <c r="H9" i="4"/>
  <c r="F9" i="4"/>
  <c r="E9" i="4"/>
  <c r="F32" i="4"/>
  <c r="E32" i="4"/>
  <c r="F26" i="4"/>
  <c r="E26" i="4"/>
</calcChain>
</file>

<file path=xl/sharedStrings.xml><?xml version="1.0" encoding="utf-8"?>
<sst xmlns="http://schemas.openxmlformats.org/spreadsheetml/2006/main" count="1160" uniqueCount="267">
  <si>
    <t>収入</t>
    <rPh sb="0" eb="2">
      <t>シュウニュウ</t>
    </rPh>
    <phoneticPr fontId="1"/>
  </si>
  <si>
    <t>支出</t>
    <rPh sb="0" eb="2">
      <t>シシュツ</t>
    </rPh>
    <phoneticPr fontId="1"/>
  </si>
  <si>
    <t>貯金</t>
    <rPh sb="0" eb="2">
      <t>チョキン</t>
    </rPh>
    <phoneticPr fontId="1"/>
  </si>
  <si>
    <t>給与手取り（家賃天引き後）</t>
    <rPh sb="0" eb="2">
      <t>キュウヨ</t>
    </rPh>
    <rPh sb="2" eb="4">
      <t>テド</t>
    </rPh>
    <rPh sb="6" eb="8">
      <t>ヤチン</t>
    </rPh>
    <rPh sb="8" eb="10">
      <t>テンビ</t>
    </rPh>
    <rPh sb="11" eb="12">
      <t>ゴ</t>
    </rPh>
    <phoneticPr fontId="1"/>
  </si>
  <si>
    <t>Momo貯金</t>
    <rPh sb="4" eb="6">
      <t>チョキン</t>
    </rPh>
    <phoneticPr fontId="1"/>
  </si>
  <si>
    <t>メイン貯金</t>
    <rPh sb="3" eb="5">
      <t>チョキン</t>
    </rPh>
    <phoneticPr fontId="1"/>
  </si>
  <si>
    <t>食費</t>
    <rPh sb="0" eb="2">
      <t>ショクヒ</t>
    </rPh>
    <phoneticPr fontId="1"/>
  </si>
  <si>
    <t>日用品</t>
    <rPh sb="0" eb="3">
      <t>ニチヨウヒン</t>
    </rPh>
    <phoneticPr fontId="1"/>
  </si>
  <si>
    <t>光熱費</t>
    <rPh sb="0" eb="3">
      <t>コウネツヒ</t>
    </rPh>
    <phoneticPr fontId="1"/>
  </si>
  <si>
    <t>ガソリン代</t>
    <rPh sb="4" eb="5">
      <t>ダイ</t>
    </rPh>
    <phoneticPr fontId="1"/>
  </si>
  <si>
    <t>おこづかい</t>
    <phoneticPr fontId="1"/>
  </si>
  <si>
    <t>病院代</t>
    <rPh sb="0" eb="2">
      <t>ビョウイン</t>
    </rPh>
    <rPh sb="2" eb="3">
      <t>ダイ</t>
    </rPh>
    <phoneticPr fontId="1"/>
  </si>
  <si>
    <t>車積立</t>
    <rPh sb="0" eb="1">
      <t>クルマ</t>
    </rPh>
    <rPh sb="1" eb="3">
      <t>ツミタテ</t>
    </rPh>
    <phoneticPr fontId="1"/>
  </si>
  <si>
    <t>18,000円</t>
    <rPh sb="6" eb="7">
      <t>エン</t>
    </rPh>
    <phoneticPr fontId="1"/>
  </si>
  <si>
    <t>7,000円</t>
    <rPh sb="5" eb="6">
      <t>エン</t>
    </rPh>
    <phoneticPr fontId="1"/>
  </si>
  <si>
    <t>14,000円</t>
    <rPh sb="6" eb="7">
      <t>エン</t>
    </rPh>
    <phoneticPr fontId="1"/>
  </si>
  <si>
    <t>10,000円</t>
    <rPh sb="6" eb="7">
      <t>エン</t>
    </rPh>
    <phoneticPr fontId="1"/>
  </si>
  <si>
    <t>20,000円</t>
    <rPh sb="6" eb="7">
      <t>エン</t>
    </rPh>
    <phoneticPr fontId="1"/>
  </si>
  <si>
    <t>2,000円</t>
    <rPh sb="5" eb="6">
      <t>エン</t>
    </rPh>
    <phoneticPr fontId="1"/>
  </si>
  <si>
    <t>40,000円</t>
    <rPh sb="6" eb="7">
      <t>エン</t>
    </rPh>
    <phoneticPr fontId="1"/>
  </si>
  <si>
    <t>52,000円</t>
    <rPh sb="6" eb="7">
      <t>エン</t>
    </rPh>
    <phoneticPr fontId="1"/>
  </si>
  <si>
    <t>0円</t>
    <rPh sb="1" eb="2">
      <t>エン</t>
    </rPh>
    <phoneticPr fontId="1"/>
  </si>
  <si>
    <t>残</t>
    <rPh sb="0" eb="1">
      <t>ザン</t>
    </rPh>
    <phoneticPr fontId="1"/>
  </si>
  <si>
    <t>170,000円</t>
    <rPh sb="7" eb="8">
      <t>エン</t>
    </rPh>
    <phoneticPr fontId="1"/>
  </si>
  <si>
    <t>貯金計</t>
    <rPh sb="0" eb="2">
      <t>チョキン</t>
    </rPh>
    <rPh sb="2" eb="3">
      <t>ケイ</t>
    </rPh>
    <phoneticPr fontId="1"/>
  </si>
  <si>
    <t>収入 (A)</t>
    <rPh sb="0" eb="2">
      <t>シュウニュウ</t>
    </rPh>
    <phoneticPr fontId="1"/>
  </si>
  <si>
    <t>支出計 (B)</t>
    <rPh sb="0" eb="2">
      <t>シシュツ</t>
    </rPh>
    <rPh sb="2" eb="3">
      <t>ケイ</t>
    </rPh>
    <phoneticPr fontId="1"/>
  </si>
  <si>
    <t>貯金計 (C)</t>
    <rPh sb="0" eb="2">
      <t>チョキン</t>
    </rPh>
    <rPh sb="2" eb="3">
      <t>ケイ</t>
    </rPh>
    <phoneticPr fontId="1"/>
  </si>
  <si>
    <t>予算</t>
    <rPh sb="0" eb="2">
      <t>ヨサン</t>
    </rPh>
    <phoneticPr fontId="1"/>
  </si>
  <si>
    <t>実際</t>
    <rPh sb="0" eb="2">
      <t>ジッサイ</t>
    </rPh>
    <phoneticPr fontId="1"/>
  </si>
  <si>
    <t>A - (B + C)</t>
    <phoneticPr fontId="1"/>
  </si>
  <si>
    <t>日用品</t>
    <rPh sb="0" eb="3">
      <t>ニチヨウヒン</t>
    </rPh>
    <phoneticPr fontId="1"/>
  </si>
  <si>
    <t>ガソリン代</t>
    <rPh sb="4" eb="5">
      <t>ダイ</t>
    </rPh>
    <phoneticPr fontId="1"/>
  </si>
  <si>
    <t>おこづかい</t>
    <phoneticPr fontId="1"/>
  </si>
  <si>
    <t>病院代</t>
    <rPh sb="0" eb="2">
      <t>ビョウイン</t>
    </rPh>
    <rPh sb="2" eb="3">
      <t>ダイ</t>
    </rPh>
    <phoneticPr fontId="1"/>
  </si>
  <si>
    <t>車積立</t>
    <rPh sb="0" eb="1">
      <t>クルマ</t>
    </rPh>
    <rPh sb="1" eb="3">
      <t>ツミタテ</t>
    </rPh>
    <phoneticPr fontId="1"/>
  </si>
  <si>
    <t>メイン貯金</t>
    <rPh sb="3" eb="5">
      <t>チョキン</t>
    </rPh>
    <phoneticPr fontId="1"/>
  </si>
  <si>
    <t>2020年7月収支</t>
    <rPh sb="4" eb="5">
      <t>ネン</t>
    </rPh>
    <rPh sb="6" eb="7">
      <t>ガツ</t>
    </rPh>
    <rPh sb="7" eb="9">
      <t>シュウシ</t>
    </rPh>
    <phoneticPr fontId="1"/>
  </si>
  <si>
    <t>支出内訳</t>
    <rPh sb="0" eb="2">
      <t>シシュツ</t>
    </rPh>
    <rPh sb="2" eb="4">
      <t>ウチワケ</t>
    </rPh>
    <phoneticPr fontId="1"/>
  </si>
  <si>
    <t>貯金内訳</t>
    <rPh sb="0" eb="2">
      <t>チョキン</t>
    </rPh>
    <rPh sb="2" eb="4">
      <t>ウチワケ</t>
    </rPh>
    <phoneticPr fontId="1"/>
  </si>
  <si>
    <t>支出計</t>
    <rPh sb="0" eb="2">
      <t>シシュツ</t>
    </rPh>
    <rPh sb="2" eb="3">
      <t>ケイ</t>
    </rPh>
    <phoneticPr fontId="1"/>
  </si>
  <si>
    <t>光熱費(電気・ガス)</t>
    <rPh sb="0" eb="3">
      <t>コウネツヒ</t>
    </rPh>
    <rPh sb="4" eb="6">
      <t>デンキ</t>
    </rPh>
    <phoneticPr fontId="1"/>
  </si>
  <si>
    <t>Momo貯金(学費)</t>
    <rPh sb="4" eb="6">
      <t>チョキン</t>
    </rPh>
    <rPh sb="7" eb="9">
      <t>ガクヒ</t>
    </rPh>
    <phoneticPr fontId="1"/>
  </si>
  <si>
    <t>2020年6月収支</t>
    <rPh sb="4" eb="5">
      <t>ネン</t>
    </rPh>
    <rPh sb="6" eb="7">
      <t>ガツ</t>
    </rPh>
    <rPh sb="7" eb="9">
      <t>シュウシ</t>
    </rPh>
    <phoneticPr fontId="1"/>
  </si>
  <si>
    <t>2020年8月収支</t>
    <rPh sb="4" eb="5">
      <t>ネン</t>
    </rPh>
    <rPh sb="6" eb="7">
      <t>ガツ</t>
    </rPh>
    <rPh sb="7" eb="9">
      <t>シュウシ</t>
    </rPh>
    <phoneticPr fontId="1"/>
  </si>
  <si>
    <t>2020年9月収支</t>
    <rPh sb="4" eb="5">
      <t>ネン</t>
    </rPh>
    <rPh sb="6" eb="7">
      <t>ガツ</t>
    </rPh>
    <rPh sb="7" eb="9">
      <t>シュウシ</t>
    </rPh>
    <phoneticPr fontId="1"/>
  </si>
  <si>
    <t>2020年10月収支</t>
    <rPh sb="4" eb="5">
      <t>ネン</t>
    </rPh>
    <rPh sb="7" eb="8">
      <t>ガツ</t>
    </rPh>
    <rPh sb="8" eb="10">
      <t>シュウシ</t>
    </rPh>
    <phoneticPr fontId="1"/>
  </si>
  <si>
    <t>2020年11月収支</t>
    <rPh sb="4" eb="5">
      <t>ネン</t>
    </rPh>
    <rPh sb="7" eb="8">
      <t>ガツ</t>
    </rPh>
    <rPh sb="8" eb="10">
      <t>シュウシ</t>
    </rPh>
    <phoneticPr fontId="1"/>
  </si>
  <si>
    <t>光熱費(電気・ガス・水道)</t>
    <rPh sb="0" eb="3">
      <t>コウネツヒ</t>
    </rPh>
    <rPh sb="4" eb="6">
      <t>デンキ</t>
    </rPh>
    <rPh sb="10" eb="12">
      <t>スイドウ</t>
    </rPh>
    <phoneticPr fontId="1"/>
  </si>
  <si>
    <t>2020年12月収支</t>
    <rPh sb="4" eb="5">
      <t>ネン</t>
    </rPh>
    <rPh sb="7" eb="8">
      <t>ガツ</t>
    </rPh>
    <rPh sb="8" eb="10">
      <t>シュウシ</t>
    </rPh>
    <phoneticPr fontId="1"/>
  </si>
  <si>
    <t>2020年6月予算</t>
    <rPh sb="4" eb="5">
      <t>ネン</t>
    </rPh>
    <rPh sb="6" eb="7">
      <t>ガツ</t>
    </rPh>
    <rPh sb="7" eb="9">
      <t>ヨサン</t>
    </rPh>
    <phoneticPr fontId="1"/>
  </si>
  <si>
    <t>2020年7月予算</t>
    <rPh sb="4" eb="5">
      <t>ネン</t>
    </rPh>
    <rPh sb="6" eb="7">
      <t>ガツ</t>
    </rPh>
    <rPh sb="7" eb="9">
      <t>ヨサン</t>
    </rPh>
    <phoneticPr fontId="1"/>
  </si>
  <si>
    <t>2020年8月予算</t>
    <rPh sb="4" eb="5">
      <t>ネン</t>
    </rPh>
    <rPh sb="6" eb="7">
      <t>ガツ</t>
    </rPh>
    <rPh sb="7" eb="9">
      <t>ヨサン</t>
    </rPh>
    <phoneticPr fontId="1"/>
  </si>
  <si>
    <t>2020年9月予算</t>
    <rPh sb="4" eb="5">
      <t>ネン</t>
    </rPh>
    <rPh sb="6" eb="7">
      <t>ガツ</t>
    </rPh>
    <rPh sb="7" eb="9">
      <t>ヨサン</t>
    </rPh>
    <phoneticPr fontId="1"/>
  </si>
  <si>
    <t>2020年10月予算</t>
    <rPh sb="4" eb="5">
      <t>ネン</t>
    </rPh>
    <rPh sb="7" eb="8">
      <t>ガツ</t>
    </rPh>
    <rPh sb="8" eb="10">
      <t>ヨサン</t>
    </rPh>
    <phoneticPr fontId="1"/>
  </si>
  <si>
    <t>2020年11月予算</t>
    <rPh sb="4" eb="5">
      <t>ネン</t>
    </rPh>
    <rPh sb="7" eb="8">
      <t>ガツ</t>
    </rPh>
    <rPh sb="8" eb="10">
      <t>ヨサン</t>
    </rPh>
    <phoneticPr fontId="1"/>
  </si>
  <si>
    <t>2020年12月予算</t>
    <rPh sb="4" eb="5">
      <t>ネン</t>
    </rPh>
    <rPh sb="7" eb="8">
      <t>ガツ</t>
    </rPh>
    <rPh sb="8" eb="10">
      <t>ヨサン</t>
    </rPh>
    <phoneticPr fontId="1"/>
  </si>
  <si>
    <t>光熱費（電気・ガス・水道）</t>
    <rPh sb="0" eb="3">
      <t>コウネツヒ</t>
    </rPh>
    <rPh sb="4" eb="6">
      <t>デンキ</t>
    </rPh>
    <rPh sb="10" eb="12">
      <t>スイドウ</t>
    </rPh>
    <phoneticPr fontId="1"/>
  </si>
  <si>
    <t>光熱費（電気・ガス）</t>
    <rPh sb="0" eb="3">
      <t>コウネツヒ</t>
    </rPh>
    <phoneticPr fontId="1"/>
  </si>
  <si>
    <t>光熱費（電気・ガス・水道）</t>
    <rPh sb="0" eb="3">
      <t>コウネツヒ</t>
    </rPh>
    <phoneticPr fontId="1"/>
  </si>
  <si>
    <t>電気</t>
    <rPh sb="0" eb="2">
      <t>デンキ</t>
    </rPh>
    <phoneticPr fontId="1"/>
  </si>
  <si>
    <t>ガス</t>
    <phoneticPr fontId="1"/>
  </si>
  <si>
    <t>水道</t>
    <rPh sb="0" eb="2">
      <t>スイドウ</t>
    </rPh>
    <phoneticPr fontId="1"/>
  </si>
  <si>
    <t>27㎥</t>
    <phoneticPr fontId="1"/>
  </si>
  <si>
    <t>27㎥</t>
    <phoneticPr fontId="1"/>
  </si>
  <si>
    <t>67㎾</t>
    <phoneticPr fontId="1"/>
  </si>
  <si>
    <t>94㎾</t>
    <phoneticPr fontId="1"/>
  </si>
  <si>
    <t>26㎥</t>
    <phoneticPr fontId="1"/>
  </si>
  <si>
    <t>68㎾</t>
    <phoneticPr fontId="1"/>
  </si>
  <si>
    <t>10㎥</t>
    <phoneticPr fontId="1"/>
  </si>
  <si>
    <t>79㎾</t>
    <phoneticPr fontId="1"/>
  </si>
  <si>
    <t>11㎥</t>
    <phoneticPr fontId="1"/>
  </si>
  <si>
    <t>24㎥</t>
    <phoneticPr fontId="1"/>
  </si>
  <si>
    <t>96㎾</t>
    <phoneticPr fontId="1"/>
  </si>
  <si>
    <t>15㎥</t>
    <phoneticPr fontId="1"/>
  </si>
  <si>
    <t>85㎾</t>
    <phoneticPr fontId="1"/>
  </si>
  <si>
    <t>0㎥</t>
    <phoneticPr fontId="1"/>
  </si>
  <si>
    <t>22㎥</t>
    <phoneticPr fontId="1"/>
  </si>
  <si>
    <t>74㎾</t>
    <phoneticPr fontId="1"/>
  </si>
  <si>
    <t>15㎥</t>
    <phoneticPr fontId="1"/>
  </si>
  <si>
    <t>なし</t>
    <phoneticPr fontId="1"/>
  </si>
  <si>
    <t>20㎥</t>
    <phoneticPr fontId="1"/>
  </si>
  <si>
    <t>前回比</t>
    <rPh sb="0" eb="3">
      <t>ゼンカイヒ</t>
    </rPh>
    <phoneticPr fontId="1"/>
  </si>
  <si>
    <t>前回の請求</t>
    <rPh sb="0" eb="2">
      <t>ゼンカイ</t>
    </rPh>
    <rPh sb="3" eb="5">
      <t>セイキュウ</t>
    </rPh>
    <phoneticPr fontId="1"/>
  </si>
  <si>
    <t>20㎥</t>
    <phoneticPr fontId="1"/>
  </si>
  <si>
    <t>-\562</t>
    <phoneticPr fontId="1"/>
  </si>
  <si>
    <t>-\2,351</t>
    <phoneticPr fontId="1"/>
  </si>
  <si>
    <t>+\1,840</t>
    <phoneticPr fontId="1"/>
  </si>
  <si>
    <t>計</t>
    <rPh sb="0" eb="1">
      <t>ケイ</t>
    </rPh>
    <phoneticPr fontId="1"/>
  </si>
  <si>
    <t>78㎾</t>
    <phoneticPr fontId="1"/>
  </si>
  <si>
    <t>33㎥</t>
    <phoneticPr fontId="1"/>
  </si>
  <si>
    <t>+¥2,465</t>
    <phoneticPr fontId="1"/>
  </si>
  <si>
    <t>+¥77</t>
    <phoneticPr fontId="1"/>
  </si>
  <si>
    <t>光熱費 (電気・ガス・水道)</t>
    <rPh sb="0" eb="3">
      <t>コウネツヒ</t>
    </rPh>
    <rPh sb="5" eb="7">
      <t>デンキ</t>
    </rPh>
    <rPh sb="11" eb="13">
      <t>スイドウ</t>
    </rPh>
    <phoneticPr fontId="1"/>
  </si>
  <si>
    <t>2021年1月収支</t>
    <rPh sb="4" eb="5">
      <t>ネン</t>
    </rPh>
    <rPh sb="6" eb="7">
      <t>ガツ</t>
    </rPh>
    <rPh sb="7" eb="9">
      <t>シュウシ</t>
    </rPh>
    <phoneticPr fontId="1"/>
  </si>
  <si>
    <t>2021年2月収支</t>
    <rPh sb="4" eb="5">
      <t>ネン</t>
    </rPh>
    <rPh sb="6" eb="7">
      <t>ガツ</t>
    </rPh>
    <rPh sb="7" eb="9">
      <t>シュウシ</t>
    </rPh>
    <phoneticPr fontId="1"/>
  </si>
  <si>
    <t>105㎾</t>
    <phoneticPr fontId="1"/>
  </si>
  <si>
    <t>51㎥</t>
    <phoneticPr fontId="1"/>
  </si>
  <si>
    <t>111㎾</t>
    <phoneticPr fontId="1"/>
  </si>
  <si>
    <t>54㎥</t>
    <phoneticPr fontId="1"/>
  </si>
  <si>
    <t>+¥114</t>
    <phoneticPr fontId="1"/>
  </si>
  <si>
    <t>+¥269</t>
    <phoneticPr fontId="1"/>
  </si>
  <si>
    <t>-\612</t>
  </si>
  <si>
    <t>2021年3月予算</t>
    <rPh sb="4" eb="5">
      <t>ネン</t>
    </rPh>
    <rPh sb="6" eb="7">
      <t>ガツ</t>
    </rPh>
    <rPh sb="7" eb="9">
      <t>ヨサン</t>
    </rPh>
    <phoneticPr fontId="1"/>
  </si>
  <si>
    <t>給与(A)</t>
    <rPh sb="0" eb="2">
      <t>キュウヨ</t>
    </rPh>
    <phoneticPr fontId="1"/>
  </si>
  <si>
    <t>2021年3月収支</t>
    <rPh sb="4" eb="5">
      <t>ネン</t>
    </rPh>
    <rPh sb="6" eb="7">
      <t>ガツ</t>
    </rPh>
    <rPh sb="7" eb="9">
      <t>シュウシ</t>
    </rPh>
    <phoneticPr fontId="1"/>
  </si>
  <si>
    <t>光熱費 (電気・ガス)</t>
    <rPh sb="0" eb="3">
      <t>コウネツヒ</t>
    </rPh>
    <rPh sb="5" eb="7">
      <t>デンキ</t>
    </rPh>
    <phoneticPr fontId="1"/>
  </si>
  <si>
    <t>58㎥</t>
    <phoneticPr fontId="1"/>
  </si>
  <si>
    <t>-\281</t>
    <phoneticPr fontId="1"/>
  </si>
  <si>
    <t>-\269</t>
    <phoneticPr fontId="1"/>
  </si>
  <si>
    <t>携帯料金</t>
    <rPh sb="0" eb="4">
      <t>ケイタイリョウキン</t>
    </rPh>
    <phoneticPr fontId="1"/>
  </si>
  <si>
    <t>保育料</t>
    <rPh sb="0" eb="3">
      <t>ホイクリョウ</t>
    </rPh>
    <phoneticPr fontId="1"/>
  </si>
  <si>
    <t>2021年4月予算</t>
    <rPh sb="4" eb="5">
      <t>ネン</t>
    </rPh>
    <rPh sb="6" eb="7">
      <t>ガツ</t>
    </rPh>
    <rPh sb="7" eb="9">
      <t>ヨサン</t>
    </rPh>
    <phoneticPr fontId="1"/>
  </si>
  <si>
    <t>ひとり親臨時給付金</t>
    <rPh sb="3" eb="4">
      <t>オヤ</t>
    </rPh>
    <rPh sb="4" eb="9">
      <t>リンジキュウフキン</t>
    </rPh>
    <phoneticPr fontId="1"/>
  </si>
  <si>
    <t>児童扶養手当（2021年1,2月分）</t>
    <rPh sb="0" eb="6">
      <t>ジドウフヨウテアテ</t>
    </rPh>
    <rPh sb="11" eb="12">
      <t>ネン</t>
    </rPh>
    <rPh sb="15" eb="16">
      <t>ガツ</t>
    </rPh>
    <rPh sb="16" eb="17">
      <t>ブン</t>
    </rPh>
    <phoneticPr fontId="1"/>
  </si>
  <si>
    <t>光熱費（電気・ガス・水道）</t>
    <rPh sb="0" eb="3">
      <t>コウネツヒ</t>
    </rPh>
    <rPh sb="10" eb="12">
      <t>スイドウ</t>
    </rPh>
    <phoneticPr fontId="1"/>
  </si>
  <si>
    <t>習いごと</t>
    <rPh sb="0" eb="1">
      <t>ナラ</t>
    </rPh>
    <phoneticPr fontId="1"/>
  </si>
  <si>
    <t>携帯代</t>
    <rPh sb="0" eb="3">
      <t>ケイタイダイ</t>
    </rPh>
    <phoneticPr fontId="1"/>
  </si>
  <si>
    <t>2021年5月予算</t>
    <rPh sb="4" eb="5">
      <t>ネン</t>
    </rPh>
    <rPh sb="6" eb="7">
      <t>ガツ</t>
    </rPh>
    <rPh sb="7" eb="9">
      <t>ヨサン</t>
    </rPh>
    <phoneticPr fontId="1"/>
  </si>
  <si>
    <t>習い事</t>
    <rPh sb="0" eb="1">
      <t>ナラ</t>
    </rPh>
    <rPh sb="2" eb="3">
      <t>ゴト</t>
    </rPh>
    <phoneticPr fontId="1"/>
  </si>
  <si>
    <t>ひとり親臨時給付金(A)</t>
    <rPh sb="3" eb="4">
      <t>オヤ</t>
    </rPh>
    <rPh sb="4" eb="9">
      <t>リンジキュウフキン</t>
    </rPh>
    <phoneticPr fontId="1"/>
  </si>
  <si>
    <t>児童扶養手当(A)</t>
    <rPh sb="0" eb="6">
      <t>ジドウフヨウテアテ</t>
    </rPh>
    <phoneticPr fontId="1"/>
  </si>
  <si>
    <t>2021年4月収支</t>
    <rPh sb="4" eb="5">
      <t>ネン</t>
    </rPh>
    <rPh sb="6" eb="7">
      <t>ガツ</t>
    </rPh>
    <rPh sb="7" eb="9">
      <t>シュウシ</t>
    </rPh>
    <phoneticPr fontId="1"/>
  </si>
  <si>
    <t>前年同月</t>
    <rPh sb="0" eb="4">
      <t>ゼンネンドウゲツ</t>
    </rPh>
    <phoneticPr fontId="1"/>
  </si>
  <si>
    <t>前年同月比</t>
    <rPh sb="0" eb="5">
      <t>ゼンネンドウゲツヒ</t>
    </rPh>
    <phoneticPr fontId="1"/>
  </si>
  <si>
    <t>76㎾</t>
    <phoneticPr fontId="1"/>
  </si>
  <si>
    <t>12㎥</t>
    <phoneticPr fontId="1"/>
  </si>
  <si>
    <t>23㎥</t>
    <phoneticPr fontId="1"/>
  </si>
  <si>
    <t>109㎾</t>
    <phoneticPr fontId="1"/>
  </si>
  <si>
    <t>-798円</t>
    <rPh sb="4" eb="5">
      <t>エン</t>
    </rPh>
    <phoneticPr fontId="1"/>
  </si>
  <si>
    <t>-740円</t>
    <rPh sb="4" eb="5">
      <t>エン</t>
    </rPh>
    <phoneticPr fontId="1"/>
  </si>
  <si>
    <t>+48</t>
    <phoneticPr fontId="1"/>
  </si>
  <si>
    <t>2021年6月予算</t>
    <rPh sb="4" eb="5">
      <t>ネン</t>
    </rPh>
    <rPh sb="6" eb="7">
      <t>ガツ</t>
    </rPh>
    <rPh sb="7" eb="9">
      <t>ヨサン</t>
    </rPh>
    <phoneticPr fontId="1"/>
  </si>
  <si>
    <t>児童扶養手当</t>
    <rPh sb="0" eb="6">
      <t>ジドウフヨウテアテ</t>
    </rPh>
    <phoneticPr fontId="1"/>
  </si>
  <si>
    <t>2021年5月収支</t>
    <rPh sb="4" eb="5">
      <t>ネン</t>
    </rPh>
    <rPh sb="6" eb="7">
      <t>ガツ</t>
    </rPh>
    <rPh sb="7" eb="9">
      <t>シュウシ</t>
    </rPh>
    <phoneticPr fontId="1"/>
  </si>
  <si>
    <t>ひとり親臨時給付金(A)</t>
  </si>
  <si>
    <t>2021年7月予算</t>
    <rPh sb="4" eb="5">
      <t>ネン</t>
    </rPh>
    <rPh sb="6" eb="7">
      <t>ガツ</t>
    </rPh>
    <rPh sb="7" eb="9">
      <t>ヨサン</t>
    </rPh>
    <phoneticPr fontId="1"/>
  </si>
  <si>
    <t>児童手当</t>
    <rPh sb="0" eb="2">
      <t>ジドウ</t>
    </rPh>
    <rPh sb="2" eb="4">
      <t>テアテ</t>
    </rPh>
    <phoneticPr fontId="1"/>
  </si>
  <si>
    <t>食費・日用品</t>
    <rPh sb="0" eb="2">
      <t>ショクヒ</t>
    </rPh>
    <rPh sb="3" eb="6">
      <t>ニチヨウヒン</t>
    </rPh>
    <phoneticPr fontId="1"/>
  </si>
  <si>
    <t>35㎥</t>
    <phoneticPr fontId="1"/>
  </si>
  <si>
    <t>+637円</t>
    <rPh sb="4" eb="5">
      <t>エン</t>
    </rPh>
    <phoneticPr fontId="1"/>
  </si>
  <si>
    <t>ソファ</t>
    <phoneticPr fontId="1"/>
  </si>
  <si>
    <t>車積立</t>
    <phoneticPr fontId="1"/>
  </si>
  <si>
    <t>93㎾</t>
    <phoneticPr fontId="1"/>
  </si>
  <si>
    <t>-81円</t>
    <rPh sb="3" eb="4">
      <t>エン</t>
    </rPh>
    <phoneticPr fontId="1"/>
  </si>
  <si>
    <t>69Kwh</t>
    <phoneticPr fontId="1"/>
  </si>
  <si>
    <t>-870円</t>
    <rPh sb="4" eb="5">
      <t>エン</t>
    </rPh>
    <phoneticPr fontId="1"/>
  </si>
  <si>
    <t>67Kwh</t>
    <phoneticPr fontId="1"/>
  </si>
  <si>
    <t>+17円</t>
    <rPh sb="3" eb="4">
      <t>エン</t>
    </rPh>
    <phoneticPr fontId="1"/>
  </si>
  <si>
    <t>-614円</t>
    <rPh sb="4" eb="5">
      <t>エン</t>
    </rPh>
    <phoneticPr fontId="1"/>
  </si>
  <si>
    <t>2021年6月収支</t>
    <rPh sb="4" eb="5">
      <t>ネン</t>
    </rPh>
    <rPh sb="6" eb="7">
      <t>ガツ</t>
    </rPh>
    <rPh sb="7" eb="9">
      <t>シュウシ</t>
    </rPh>
    <phoneticPr fontId="1"/>
  </si>
  <si>
    <t>児童扶養手当(A)</t>
    <rPh sb="0" eb="2">
      <t>ジドウ</t>
    </rPh>
    <rPh sb="2" eb="4">
      <t>フヨウ</t>
    </rPh>
    <rPh sb="4" eb="6">
      <t>テアテ</t>
    </rPh>
    <phoneticPr fontId="1"/>
  </si>
  <si>
    <t>習いごと</t>
  </si>
  <si>
    <t>2021年7月収支</t>
    <rPh sb="4" eb="5">
      <t>ネン</t>
    </rPh>
    <rPh sb="6" eb="7">
      <t>ガツ</t>
    </rPh>
    <rPh sb="7" eb="9">
      <t>シュウシ</t>
    </rPh>
    <phoneticPr fontId="1"/>
  </si>
  <si>
    <t>実際の使用額</t>
    <rPh sb="0" eb="2">
      <t>ジッサイ</t>
    </rPh>
    <rPh sb="3" eb="6">
      <t>シヨウガク</t>
    </rPh>
    <phoneticPr fontId="1"/>
  </si>
  <si>
    <t>児童手当(A)</t>
    <rPh sb="0" eb="2">
      <t>ジドウ</t>
    </rPh>
    <rPh sb="2" eb="4">
      <t>テアテ</t>
    </rPh>
    <phoneticPr fontId="1"/>
  </si>
  <si>
    <t>9㎥</t>
    <phoneticPr fontId="1"/>
  </si>
  <si>
    <t>ー</t>
    <phoneticPr fontId="1"/>
  </si>
  <si>
    <t>71kWh</t>
    <phoneticPr fontId="1"/>
  </si>
  <si>
    <t>68kWh</t>
    <phoneticPr fontId="1"/>
  </si>
  <si>
    <t>+64円</t>
    <rPh sb="3" eb="4">
      <t>エン</t>
    </rPh>
    <phoneticPr fontId="1"/>
  </si>
  <si>
    <t>-252円</t>
    <rPh sb="4" eb="5">
      <t>エン</t>
    </rPh>
    <phoneticPr fontId="1"/>
  </si>
  <si>
    <t>2021年8月予算</t>
    <rPh sb="4" eb="5">
      <t>ネン</t>
    </rPh>
    <rPh sb="6" eb="7">
      <t>ガツ</t>
    </rPh>
    <rPh sb="7" eb="9">
      <t>ヨサン</t>
    </rPh>
    <phoneticPr fontId="1"/>
  </si>
  <si>
    <t>車積立</t>
    <rPh sb="0" eb="3">
      <t>クルマツミタテ</t>
    </rPh>
    <phoneticPr fontId="1"/>
  </si>
  <si>
    <t>児童扶養手当</t>
    <rPh sb="0" eb="2">
      <t>ジドウ</t>
    </rPh>
    <rPh sb="2" eb="4">
      <t>フヨウ</t>
    </rPh>
    <rPh sb="4" eb="6">
      <t>テアテ</t>
    </rPh>
    <phoneticPr fontId="1"/>
  </si>
  <si>
    <t>・うち携帯代</t>
    <phoneticPr fontId="1"/>
  </si>
  <si>
    <t>・うち保育料</t>
    <rPh sb="3" eb="6">
      <t>ホイクリョウ</t>
    </rPh>
    <phoneticPr fontId="1"/>
  </si>
  <si>
    <t>・うち携帯代</t>
    <rPh sb="3" eb="6">
      <t>ケイタイダイ</t>
    </rPh>
    <phoneticPr fontId="1"/>
  </si>
  <si>
    <t>2021年9月予算</t>
    <rPh sb="4" eb="5">
      <t>ネン</t>
    </rPh>
    <rPh sb="6" eb="7">
      <t>ガツ</t>
    </rPh>
    <rPh sb="7" eb="9">
      <t>ヨサン</t>
    </rPh>
    <phoneticPr fontId="1"/>
  </si>
  <si>
    <t>病院代</t>
    <rPh sb="0" eb="3">
      <t>ビョウインダイ</t>
    </rPh>
    <phoneticPr fontId="1"/>
  </si>
  <si>
    <t>2021年10月予算</t>
    <rPh sb="4" eb="5">
      <t>ネン</t>
    </rPh>
    <rPh sb="7" eb="8">
      <t>ガツ</t>
    </rPh>
    <rPh sb="8" eb="10">
      <t>ヨサン</t>
    </rPh>
    <phoneticPr fontId="1"/>
  </si>
  <si>
    <t>2021年9月収支</t>
    <rPh sb="4" eb="5">
      <t>ネン</t>
    </rPh>
    <rPh sb="6" eb="7">
      <t>ガツ</t>
    </rPh>
    <rPh sb="7" eb="9">
      <t>シュウシ</t>
    </rPh>
    <phoneticPr fontId="1"/>
  </si>
  <si>
    <t>7㎥</t>
    <phoneticPr fontId="1"/>
  </si>
  <si>
    <t>96kWh</t>
    <phoneticPr fontId="1"/>
  </si>
  <si>
    <t>-467円</t>
    <rPh sb="4" eb="5">
      <t>エン</t>
    </rPh>
    <phoneticPr fontId="1"/>
  </si>
  <si>
    <t>+1681円*</t>
    <rPh sb="5" eb="6">
      <t>エン</t>
    </rPh>
    <phoneticPr fontId="1"/>
  </si>
  <si>
    <t>2021年10月収支</t>
    <rPh sb="4" eb="5">
      <t>ネン</t>
    </rPh>
    <rPh sb="7" eb="8">
      <t>ガツ</t>
    </rPh>
    <rPh sb="8" eb="10">
      <t>シュウシ</t>
    </rPh>
    <phoneticPr fontId="1"/>
  </si>
  <si>
    <t>児童扶養手当(A)</t>
  </si>
  <si>
    <t>給付金(A)</t>
    <rPh sb="0" eb="3">
      <t>キュウフキン</t>
    </rPh>
    <phoneticPr fontId="1"/>
  </si>
  <si>
    <t>60kWh</t>
    <phoneticPr fontId="1"/>
  </si>
  <si>
    <t>85kWh</t>
    <phoneticPr fontId="1"/>
  </si>
  <si>
    <t>検針ミスのため
データなし</t>
    <rPh sb="0" eb="2">
      <t>ケンシン</t>
    </rPh>
    <phoneticPr fontId="1"/>
  </si>
  <si>
    <t>-475円</t>
    <rPh sb="4" eb="5">
      <t>エン</t>
    </rPh>
    <phoneticPr fontId="1"/>
  </si>
  <si>
    <t>2021年11月予算</t>
    <phoneticPr fontId="1"/>
  </si>
  <si>
    <t>2021年12月予算</t>
    <phoneticPr fontId="1"/>
  </si>
  <si>
    <t>給与（家賃天引き後）</t>
    <rPh sb="0" eb="2">
      <t>キュウヨ</t>
    </rPh>
    <rPh sb="3" eb="7">
      <t>ヤチn</t>
    </rPh>
    <phoneticPr fontId="1"/>
  </si>
  <si>
    <t>2021年11月収支</t>
    <rPh sb="4" eb="5">
      <t>ネン</t>
    </rPh>
    <rPh sb="7" eb="8">
      <t>ガツ</t>
    </rPh>
    <rPh sb="8" eb="10">
      <t>シュウシ</t>
    </rPh>
    <phoneticPr fontId="1"/>
  </si>
  <si>
    <t>児童手当(A)</t>
    <phoneticPr fontId="1"/>
  </si>
  <si>
    <t>76kWh</t>
    <phoneticPr fontId="1"/>
  </si>
  <si>
    <t>74kWh</t>
    <phoneticPr fontId="1"/>
  </si>
  <si>
    <t>-80円</t>
    <rPh sb="3" eb="4">
      <t>エn</t>
    </rPh>
    <phoneticPr fontId="1"/>
  </si>
  <si>
    <t>−798円</t>
    <rPh sb="4" eb="5">
      <t>エn</t>
    </rPh>
    <phoneticPr fontId="1"/>
  </si>
  <si>
    <t>2022年1月予算</t>
    <phoneticPr fontId="1"/>
  </si>
  <si>
    <t>給付金</t>
    <rPh sb="0" eb="1">
      <t>キュウ</t>
    </rPh>
    <phoneticPr fontId="1"/>
  </si>
  <si>
    <t>引越代</t>
    <rPh sb="0" eb="2">
      <t>ヒッコセィ</t>
    </rPh>
    <phoneticPr fontId="1"/>
  </si>
  <si>
    <t>2021年12月収支</t>
    <rPh sb="4" eb="5">
      <t>ネン</t>
    </rPh>
    <rPh sb="7" eb="8">
      <t>ガツ</t>
    </rPh>
    <rPh sb="8" eb="10">
      <t>シュウシ</t>
    </rPh>
    <phoneticPr fontId="1"/>
  </si>
  <si>
    <t>87kWh</t>
    <phoneticPr fontId="1"/>
  </si>
  <si>
    <t>78kWh</t>
    <phoneticPr fontId="1"/>
  </si>
  <si>
    <t>　・うち携帯代</t>
    <phoneticPr fontId="1"/>
  </si>
  <si>
    <t>　・うち保育料</t>
    <rPh sb="4" eb="7">
      <t>ホイクリョウ</t>
    </rPh>
    <phoneticPr fontId="1"/>
  </si>
  <si>
    <t>2022年1月収支</t>
    <rPh sb="4" eb="5">
      <t>ネン</t>
    </rPh>
    <rPh sb="6" eb="7">
      <t>ガツ</t>
    </rPh>
    <rPh sb="7" eb="9">
      <t>シュウシ</t>
    </rPh>
    <phoneticPr fontId="1"/>
  </si>
  <si>
    <t>給付金(A)</t>
    <rPh sb="0" eb="3">
      <t>キュウフキn</t>
    </rPh>
    <phoneticPr fontId="1"/>
  </si>
  <si>
    <t>引越し代</t>
    <rPh sb="0" eb="2">
      <t>ヒッコセィ</t>
    </rPh>
    <phoneticPr fontId="1"/>
  </si>
  <si>
    <t>2022年2月予算</t>
    <phoneticPr fontId="1"/>
  </si>
  <si>
    <t>給与</t>
    <rPh sb="0" eb="2">
      <t>キュウヨ</t>
    </rPh>
    <phoneticPr fontId="1"/>
  </si>
  <si>
    <t>児童扶養手当</t>
    <rPh sb="0" eb="6">
      <t>ジドウフヨウ</t>
    </rPh>
    <phoneticPr fontId="1"/>
  </si>
  <si>
    <t>　・うち携帯代</t>
    <rPh sb="4" eb="7">
      <t>ケイタイ</t>
    </rPh>
    <phoneticPr fontId="1"/>
  </si>
  <si>
    <t>　・うち保育料</t>
    <rPh sb="4" eb="7">
      <t>ホイク</t>
    </rPh>
    <phoneticPr fontId="1"/>
  </si>
  <si>
    <t>ガソリン代</t>
    <phoneticPr fontId="1"/>
  </si>
  <si>
    <t>病院代</t>
    <rPh sb="0" eb="1">
      <t>ビョウインダ</t>
    </rPh>
    <phoneticPr fontId="1"/>
  </si>
  <si>
    <t>*ガス代は2021年12月〜社宅退去日分</t>
    <rPh sb="14" eb="18">
      <t>シャタクタイ</t>
    </rPh>
    <rPh sb="18" eb="19">
      <t xml:space="preserve">ヒ </t>
    </rPh>
    <rPh sb="19" eb="20">
      <t>ブンマデ</t>
    </rPh>
    <phoneticPr fontId="1"/>
  </si>
  <si>
    <t>おこづかい (社宅日割水道代・地方税込み)</t>
    <rPh sb="7" eb="9">
      <t>シャタク</t>
    </rPh>
    <rPh sb="9" eb="11">
      <t>ヒワ</t>
    </rPh>
    <rPh sb="11" eb="14">
      <t>スイ</t>
    </rPh>
    <rPh sb="15" eb="18">
      <t>チホウ</t>
    </rPh>
    <phoneticPr fontId="1"/>
  </si>
  <si>
    <t>日用品</t>
    <rPh sb="0" eb="3">
      <t>ニティ</t>
    </rPh>
    <phoneticPr fontId="1"/>
  </si>
  <si>
    <t>2022年2月収支</t>
    <rPh sb="4" eb="5">
      <t>ネン</t>
    </rPh>
    <rPh sb="6" eb="7">
      <t>ガツ</t>
    </rPh>
    <rPh sb="7" eb="9">
      <t>シュウシ</t>
    </rPh>
    <phoneticPr fontId="1"/>
  </si>
  <si>
    <t>児童扶養手当(A)</t>
    <rPh sb="0" eb="6">
      <t>ジドウフヨウ</t>
    </rPh>
    <phoneticPr fontId="1"/>
  </si>
  <si>
    <t>・給与</t>
    <rPh sb="1" eb="3">
      <t>キュウヨ</t>
    </rPh>
    <phoneticPr fontId="1"/>
  </si>
  <si>
    <t>・児童扶養手当</t>
    <rPh sb="0" eb="1">
      <t>・</t>
    </rPh>
    <rPh sb="1" eb="7">
      <t>ジドウフヨウ</t>
    </rPh>
    <phoneticPr fontId="1"/>
  </si>
  <si>
    <t>・児童手当</t>
    <rPh sb="1" eb="2">
      <t>ジドウ</t>
    </rPh>
    <phoneticPr fontId="1"/>
  </si>
  <si>
    <t>計</t>
    <rPh sb="0" eb="1">
      <t xml:space="preserve">ケイ </t>
    </rPh>
    <phoneticPr fontId="1"/>
  </si>
  <si>
    <t>支出</t>
    <rPh sb="0" eb="2">
      <t>シシュt</t>
    </rPh>
    <phoneticPr fontId="1"/>
  </si>
  <si>
    <t>・地方税</t>
    <rPh sb="1" eb="4">
      <t>チホウ</t>
    </rPh>
    <phoneticPr fontId="1"/>
  </si>
  <si>
    <t>・医療費</t>
    <rPh sb="0" eb="1">
      <t>・</t>
    </rPh>
    <rPh sb="1" eb="4">
      <t>イリョウ</t>
    </rPh>
    <phoneticPr fontId="1"/>
  </si>
  <si>
    <t>・保育料</t>
    <rPh sb="1" eb="4">
      <t>ホイク</t>
    </rPh>
    <phoneticPr fontId="1"/>
  </si>
  <si>
    <t>・携帯代</t>
    <rPh sb="1" eb="4">
      <t>ケイタイ</t>
    </rPh>
    <phoneticPr fontId="1"/>
  </si>
  <si>
    <t>・習いごと（かすみ）</t>
    <rPh sb="1" eb="2">
      <t>ナライゴト</t>
    </rPh>
    <phoneticPr fontId="1"/>
  </si>
  <si>
    <t>・習いごと（古都）</t>
    <rPh sb="6" eb="8">
      <t xml:space="preserve">コト </t>
    </rPh>
    <phoneticPr fontId="1"/>
  </si>
  <si>
    <t>・おこづかい</t>
    <phoneticPr fontId="1"/>
  </si>
  <si>
    <t>貯金</t>
    <rPh sb="0" eb="2">
      <t>チョキn</t>
    </rPh>
    <phoneticPr fontId="1"/>
  </si>
  <si>
    <t>・古都貯金</t>
    <rPh sb="1" eb="3">
      <t>コトチョク</t>
    </rPh>
    <rPh sb="3" eb="5">
      <t xml:space="preserve">チョキン </t>
    </rPh>
    <phoneticPr fontId="1"/>
  </si>
  <si>
    <t>・メイン貯金</t>
    <phoneticPr fontId="1"/>
  </si>
  <si>
    <t>2022年3月収支</t>
    <rPh sb="4" eb="5">
      <t>ネン</t>
    </rPh>
    <rPh sb="6" eb="7">
      <t>ガツ</t>
    </rPh>
    <rPh sb="7" eb="9">
      <t>シュウシ</t>
    </rPh>
    <phoneticPr fontId="1"/>
  </si>
  <si>
    <t>児童手当(A)</t>
    <rPh sb="0" eb="4">
      <t>ジドウフヨウ</t>
    </rPh>
    <phoneticPr fontId="1"/>
  </si>
  <si>
    <t>携帯代</t>
    <rPh sb="0" eb="3">
      <t>ケイタイ</t>
    </rPh>
    <phoneticPr fontId="1"/>
  </si>
  <si>
    <t>地方税</t>
    <rPh sb="0" eb="3">
      <t>チホウ</t>
    </rPh>
    <phoneticPr fontId="1"/>
  </si>
  <si>
    <t>自転車</t>
    <rPh sb="0" eb="3">
      <t>ジテn</t>
    </rPh>
    <phoneticPr fontId="1"/>
  </si>
  <si>
    <t>　・うち保育園</t>
    <rPh sb="4" eb="7">
      <t>ホイク</t>
    </rPh>
    <phoneticPr fontId="1"/>
  </si>
  <si>
    <t>2022年4月予算</t>
    <phoneticPr fontId="1"/>
  </si>
  <si>
    <t>おこづかい</t>
    <rPh sb="0" eb="1">
      <t>コヅカイ</t>
    </rPh>
    <phoneticPr fontId="1"/>
  </si>
  <si>
    <t>地方税</t>
    <rPh sb="0" eb="1">
      <t>チホウズ</t>
    </rPh>
    <phoneticPr fontId="1"/>
  </si>
  <si>
    <t>医療費</t>
    <rPh sb="0" eb="3">
      <t>イリョウ</t>
    </rPh>
    <phoneticPr fontId="1"/>
  </si>
  <si>
    <t>支出</t>
    <rPh sb="0" eb="2">
      <t>シシュテゥ</t>
    </rPh>
    <phoneticPr fontId="1"/>
  </si>
  <si>
    <t>習いごと</t>
    <rPh sb="0" eb="1">
      <t>ナライ</t>
    </rPh>
    <phoneticPr fontId="1"/>
  </si>
  <si>
    <t>2022年4月収支</t>
    <rPh sb="4" eb="5">
      <t>ネン</t>
    </rPh>
    <rPh sb="6" eb="7">
      <t>ガツ</t>
    </rPh>
    <rPh sb="7" eb="9">
      <t>シュウシ</t>
    </rPh>
    <phoneticPr fontId="1"/>
  </si>
  <si>
    <t>保育料（2022年4月分）</t>
    <rPh sb="0" eb="3">
      <t>ホイク</t>
    </rPh>
    <phoneticPr fontId="1"/>
  </si>
  <si>
    <t>保育料</t>
    <rPh sb="0" eb="3">
      <t>ホイク</t>
    </rPh>
    <phoneticPr fontId="1"/>
  </si>
  <si>
    <t>学校集金</t>
    <rPh sb="0" eb="4">
      <t>ガッコウ</t>
    </rPh>
    <phoneticPr fontId="1"/>
  </si>
  <si>
    <t>2022年5月収支</t>
    <rPh sb="4" eb="5">
      <t>ネン</t>
    </rPh>
    <rPh sb="6" eb="7">
      <t>ガツ</t>
    </rPh>
    <rPh sb="7" eb="9">
      <t>シュウシ</t>
    </rPh>
    <phoneticPr fontId="1"/>
  </si>
  <si>
    <t>2022年6月予算</t>
    <phoneticPr fontId="1"/>
  </si>
  <si>
    <t>給付金</t>
    <rPh sb="0" eb="3">
      <t>キュウ</t>
    </rPh>
    <phoneticPr fontId="1"/>
  </si>
  <si>
    <t>習いごと（ヨガ）</t>
    <phoneticPr fontId="1"/>
  </si>
  <si>
    <t>放課後等デイサービス</t>
    <rPh sb="0" eb="4">
      <t>ホウカ</t>
    </rPh>
    <phoneticPr fontId="1"/>
  </si>
  <si>
    <t>項目</t>
    <rPh sb="0" eb="2">
      <t>コウモク</t>
    </rPh>
    <phoneticPr fontId="1"/>
  </si>
  <si>
    <t>コメント</t>
    <phoneticPr fontId="1"/>
  </si>
  <si>
    <t>外食</t>
    <rPh sb="0" eb="2">
      <t>ガイショク</t>
    </rPh>
    <phoneticPr fontId="1"/>
  </si>
  <si>
    <t>交際費</t>
    <rPh sb="0" eb="3">
      <t>コウサイ</t>
    </rPh>
    <phoneticPr fontId="1"/>
  </si>
  <si>
    <t>美容（化粧品）</t>
    <rPh sb="0" eb="2">
      <t>ビヨウ</t>
    </rPh>
    <rPh sb="3" eb="6">
      <t>ケショウ</t>
    </rPh>
    <phoneticPr fontId="1"/>
  </si>
  <si>
    <t>子供用品</t>
    <rPh sb="0" eb="4">
      <t>コドモ</t>
    </rPh>
    <phoneticPr fontId="1"/>
  </si>
  <si>
    <t>嗜好品</t>
    <rPh sb="0" eb="3">
      <t>シコウヒn</t>
    </rPh>
    <phoneticPr fontId="1"/>
  </si>
  <si>
    <t>合計</t>
    <rPh sb="0" eb="2">
      <t>ゴウケイ</t>
    </rPh>
    <phoneticPr fontId="1"/>
  </si>
  <si>
    <t>その他</t>
    <phoneticPr fontId="1"/>
  </si>
  <si>
    <t>やっぱり小学生になると交友関係で色々かかりますね。。</t>
    <rPh sb="4" eb="6">
      <t>ショウガッコウ</t>
    </rPh>
    <rPh sb="6" eb="7">
      <t>セイ</t>
    </rPh>
    <rPh sb="11" eb="15">
      <t>コウユウ</t>
    </rPh>
    <rPh sb="16" eb="17">
      <t>イロイロ</t>
    </rPh>
    <phoneticPr fontId="1"/>
  </si>
  <si>
    <t>Momoの学用品や夏服の購入に使用。</t>
    <rPh sb="5" eb="8">
      <t>ガクヨウ</t>
    </rPh>
    <rPh sb="9" eb="11">
      <t xml:space="preserve">ナツフク </t>
    </rPh>
    <rPh sb="12" eb="14">
      <t>コウニュウ</t>
    </rPh>
    <rPh sb="15" eb="17">
      <t>シヨウ</t>
    </rPh>
    <phoneticPr fontId="1"/>
  </si>
  <si>
    <t>Momo用ヨーグルト・アイスと母ちゃんの息抜きビール代。。。</t>
    <rPh sb="4" eb="5">
      <t>ヨウ</t>
    </rPh>
    <rPh sb="15" eb="16">
      <t>カアティア</t>
    </rPh>
    <rPh sb="20" eb="22">
      <t>イキ</t>
    </rPh>
    <rPh sb="26" eb="27">
      <t xml:space="preserve">ダイ </t>
    </rPh>
    <phoneticPr fontId="1"/>
  </si>
  <si>
    <t>洗濯用の洗剤とか。</t>
    <rPh sb="0" eb="3">
      <t>センタク</t>
    </rPh>
    <rPh sb="4" eb="6">
      <t>センザイ</t>
    </rPh>
    <phoneticPr fontId="1"/>
  </si>
  <si>
    <t>今月は安かった！</t>
    <rPh sb="0" eb="2">
      <t>コンゲテゥ</t>
    </rPh>
    <phoneticPr fontId="1"/>
  </si>
  <si>
    <t>無印のアロマディフーザーと、ライブのチケットを買いました。</t>
    <rPh sb="0" eb="2">
      <t>ムジルセィ</t>
    </rPh>
    <rPh sb="23" eb="24">
      <t>カイ</t>
    </rPh>
    <phoneticPr fontId="1"/>
  </si>
  <si>
    <t>予算より3060円オーバーです。</t>
    <rPh sb="0" eb="2">
      <t>ヨサn</t>
    </rPh>
    <rPh sb="8" eb="9">
      <t>エn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</si>
</sst>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_);[Red]\(#,##0\)"/>
    <numFmt numFmtId="177" formatCode="&quot;¥&quot;#,##0_);[Red]\(&quot;¥&quot;#,##0\)"/>
    <numFmt numFmtId="181" formatCode="#,##0_ 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BCBC"/>
        <bgColor indexed="64"/>
      </patternFill>
    </fill>
    <fill>
      <patternFill patternType="solid">
        <fgColor rgb="FFB3CDF5"/>
        <bgColor indexed="64"/>
      </patternFill>
    </fill>
    <fill>
      <patternFill patternType="solid">
        <fgColor rgb="FFB3F5CD"/>
        <bgColor indexed="64"/>
      </patternFill>
    </fill>
    <fill>
      <patternFill patternType="solid">
        <fgColor rgb="FFF5B2B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44">
    <xf numFmtId="0" fontId="0" fillId="0" borderId="0" xfId="0">
      <alignment vertical="center"/>
    </xf>
    <xf numFmtId="0" fontId="3" fillId="4" borderId="1" xfId="0" applyFont="1" applyFill="1" applyBorder="1" applyAlignment="1">
      <alignment horizontal="center" vertical="center"/>
    </xf>
    <xf numFmtId="5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5" fontId="0" fillId="0" borderId="5" xfId="0" applyNumberFormat="1" applyBorder="1">
      <alignment vertical="center"/>
    </xf>
    <xf numFmtId="5" fontId="0" fillId="0" borderId="4" xfId="0" applyNumberFormat="1" applyBorder="1">
      <alignment vertical="center"/>
    </xf>
    <xf numFmtId="5" fontId="0" fillId="0" borderId="6" xfId="0" applyNumberFormat="1" applyBorder="1">
      <alignment vertical="center"/>
    </xf>
    <xf numFmtId="5" fontId="0" fillId="0" borderId="10" xfId="0" applyNumberFormat="1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5" fontId="0" fillId="0" borderId="7" xfId="0" applyNumberFormat="1" applyBorder="1">
      <alignment vertical="center"/>
    </xf>
    <xf numFmtId="5" fontId="0" fillId="0" borderId="8" xfId="0" applyNumberFormat="1" applyBorder="1">
      <alignment vertical="center"/>
    </xf>
    <xf numFmtId="0" fontId="2" fillId="4" borderId="1" xfId="0" applyFont="1" applyFill="1" applyBorder="1" applyAlignment="1">
      <alignment horizontal="right" vertical="center"/>
    </xf>
    <xf numFmtId="5" fontId="2" fillId="4" borderId="1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5" fontId="0" fillId="3" borderId="1" xfId="0" applyNumberFormat="1" applyFill="1" applyBorder="1">
      <alignment vertical="center"/>
    </xf>
    <xf numFmtId="0" fontId="0" fillId="2" borderId="1" xfId="0" applyFill="1" applyBorder="1" applyAlignment="1">
      <alignment horizontal="right" vertical="center"/>
    </xf>
    <xf numFmtId="5" fontId="0" fillId="2" borderId="1" xfId="0" applyNumberFormat="1" applyFill="1" applyBorder="1">
      <alignment vertical="center"/>
    </xf>
    <xf numFmtId="0" fontId="0" fillId="0" borderId="7" xfId="0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12" xfId="0" applyBorder="1" applyAlignment="1">
      <alignment horizontal="center" vertical="center"/>
    </xf>
    <xf numFmtId="55" fontId="0" fillId="0" borderId="1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/>
    </xf>
    <xf numFmtId="176" fontId="0" fillId="0" borderId="5" xfId="0" applyNumberFormat="1" applyBorder="1" applyAlignment="1">
      <alignment horizontal="right" vertical="top"/>
    </xf>
    <xf numFmtId="55" fontId="0" fillId="6" borderId="1" xfId="0" applyNumberFormat="1" applyFill="1" applyBorder="1" applyAlignment="1">
      <alignment horizontal="center" vertical="center"/>
    </xf>
    <xf numFmtId="177" fontId="0" fillId="6" borderId="6" xfId="0" applyNumberFormat="1" applyFill="1" applyBorder="1" applyAlignment="1">
      <alignment horizontal="right" vertical="center"/>
    </xf>
    <xf numFmtId="176" fontId="0" fillId="6" borderId="5" xfId="0" applyNumberForma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>
      <alignment vertical="center"/>
    </xf>
    <xf numFmtId="5" fontId="2" fillId="0" borderId="1" xfId="0" applyNumberFormat="1" applyFont="1" applyFill="1" applyBorder="1" applyAlignment="1">
      <alignment horizontal="right" vertical="center"/>
    </xf>
    <xf numFmtId="5" fontId="2" fillId="0" borderId="6" xfId="0" applyNumberFormat="1" applyFont="1" applyFill="1" applyBorder="1" applyAlignment="1">
      <alignment horizontal="right" vertical="center"/>
    </xf>
    <xf numFmtId="5" fontId="2" fillId="0" borderId="7" xfId="0" applyNumberFormat="1" applyFont="1" applyFill="1" applyBorder="1" applyAlignment="1">
      <alignment horizontal="right" vertical="center"/>
    </xf>
    <xf numFmtId="5" fontId="2" fillId="0" borderId="9" xfId="0" applyNumberFormat="1" applyFont="1" applyFill="1" applyBorder="1" applyAlignment="1">
      <alignment horizontal="right" vertical="center"/>
    </xf>
    <xf numFmtId="5" fontId="2" fillId="0" borderId="8" xfId="0" applyNumberFormat="1" applyFont="1" applyFill="1" applyBorder="1" applyAlignment="1">
      <alignment horizontal="right" vertical="center"/>
    </xf>
    <xf numFmtId="5" fontId="2" fillId="0" borderId="10" xfId="0" applyNumberFormat="1" applyFont="1" applyFill="1" applyBorder="1" applyAlignment="1">
      <alignment horizontal="right" vertical="center"/>
    </xf>
    <xf numFmtId="5" fontId="2" fillId="0" borderId="4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5" fontId="0" fillId="0" borderId="13" xfId="0" applyNumberFormat="1" applyBorder="1">
      <alignment vertical="center"/>
    </xf>
    <xf numFmtId="0" fontId="0" fillId="0" borderId="10" xfId="0" applyBorder="1" applyAlignment="1">
      <alignment horizontal="right" vertical="center"/>
    </xf>
    <xf numFmtId="55" fontId="0" fillId="0" borderId="1" xfId="0" applyNumberFormat="1" applyFill="1" applyBorder="1" applyAlignment="1">
      <alignment horizontal="center" vertical="center"/>
    </xf>
    <xf numFmtId="177" fontId="0" fillId="0" borderId="6" xfId="0" applyNumberFormat="1" applyFill="1" applyBorder="1" applyAlignment="1">
      <alignment horizontal="right"/>
    </xf>
    <xf numFmtId="176" fontId="0" fillId="0" borderId="5" xfId="0" applyNumberFormat="1" applyFill="1" applyBorder="1" applyAlignment="1">
      <alignment horizontal="right" vertical="top"/>
    </xf>
    <xf numFmtId="177" fontId="0" fillId="0" borderId="6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5" fontId="2" fillId="0" borderId="0" xfId="0" applyNumberFormat="1" applyFo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5" fontId="0" fillId="0" borderId="16" xfId="0" applyNumberFormat="1" applyBorder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5" fontId="2" fillId="0" borderId="12" xfId="0" applyNumberFormat="1" applyFont="1" applyFill="1" applyBorder="1" applyAlignment="1">
      <alignment horizontal="right" vertical="center"/>
    </xf>
    <xf numFmtId="5" fontId="2" fillId="0" borderId="18" xfId="0" applyNumberFormat="1" applyFont="1" applyFill="1" applyBorder="1" applyAlignment="1">
      <alignment horizontal="right" vertical="center"/>
    </xf>
    <xf numFmtId="5" fontId="2" fillId="0" borderId="19" xfId="0" applyNumberFormat="1" applyFont="1" applyFill="1" applyBorder="1" applyAlignment="1">
      <alignment horizontal="right" vertical="center"/>
    </xf>
    <xf numFmtId="5" fontId="2" fillId="0" borderId="17" xfId="0" applyNumberFormat="1" applyFont="1" applyFill="1" applyBorder="1" applyAlignment="1">
      <alignment horizontal="right" vertical="center"/>
    </xf>
    <xf numFmtId="5" fontId="2" fillId="0" borderId="1" xfId="0" applyNumberFormat="1" applyFont="1" applyFill="1" applyBorder="1" applyAlignment="1">
      <alignment vertical="center"/>
    </xf>
    <xf numFmtId="5" fontId="2" fillId="0" borderId="8" xfId="0" applyNumberFormat="1" applyFont="1" applyFill="1" applyBorder="1" applyAlignment="1">
      <alignment horizontal="right" vertical="center"/>
    </xf>
    <xf numFmtId="5" fontId="0" fillId="0" borderId="7" xfId="0" applyNumberFormat="1" applyFill="1" applyBorder="1">
      <alignment vertical="center"/>
    </xf>
    <xf numFmtId="5" fontId="0" fillId="0" borderId="13" xfId="0" applyNumberFormat="1" applyFill="1" applyBorder="1">
      <alignment vertical="center"/>
    </xf>
    <xf numFmtId="5" fontId="0" fillId="0" borderId="8" xfId="0" applyNumberFormat="1" applyFill="1" applyBorder="1">
      <alignment vertical="center"/>
    </xf>
    <xf numFmtId="5" fontId="0" fillId="0" borderId="10" xfId="0" applyNumberFormat="1" applyFill="1" applyBorder="1">
      <alignment vertical="center"/>
    </xf>
    <xf numFmtId="5" fontId="4" fillId="0" borderId="4" xfId="0" applyNumberFormat="1" applyFont="1" applyBorder="1">
      <alignment vertical="center"/>
    </xf>
    <xf numFmtId="5" fontId="4" fillId="0" borderId="7" xfId="0" applyNumberFormat="1" applyFont="1" applyFill="1" applyBorder="1">
      <alignment vertical="center"/>
    </xf>
    <xf numFmtId="0" fontId="2" fillId="0" borderId="17" xfId="0" applyFont="1" applyFill="1" applyBorder="1" applyAlignment="1">
      <alignment horizontal="right" vertical="center"/>
    </xf>
    <xf numFmtId="5" fontId="2" fillId="0" borderId="5" xfId="0" applyNumberFormat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2" borderId="20" xfId="0" applyFill="1" applyBorder="1" applyAlignment="1">
      <alignment horizontal="right" vertical="center"/>
    </xf>
    <xf numFmtId="5" fontId="0" fillId="2" borderId="20" xfId="0" applyNumberFormat="1" applyFill="1" applyBorder="1">
      <alignment vertical="center"/>
    </xf>
    <xf numFmtId="0" fontId="2" fillId="0" borderId="2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5" fontId="0" fillId="0" borderId="1" xfId="0" applyNumberFormat="1" applyBorder="1">
      <alignment vertical="center"/>
    </xf>
    <xf numFmtId="5" fontId="2" fillId="0" borderId="8" xfId="0" applyNumberFormat="1" applyFont="1" applyFill="1" applyBorder="1" applyAlignment="1">
      <alignment horizontal="right" vertical="center"/>
    </xf>
    <xf numFmtId="5" fontId="8" fillId="0" borderId="7" xfId="0" applyNumberFormat="1" applyFont="1" applyFill="1" applyBorder="1">
      <alignment vertical="center"/>
    </xf>
    <xf numFmtId="5" fontId="6" fillId="0" borderId="7" xfId="0" applyNumberFormat="1" applyFont="1" applyFill="1" applyBorder="1">
      <alignment vertical="center"/>
    </xf>
    <xf numFmtId="5" fontId="4" fillId="0" borderId="8" xfId="0" applyNumberFormat="1" applyFont="1" applyFill="1" applyBorder="1">
      <alignment vertical="center"/>
    </xf>
    <xf numFmtId="5" fontId="2" fillId="0" borderId="5" xfId="0" applyNumberFormat="1" applyFont="1" applyFill="1" applyBorder="1" applyAlignment="1">
      <alignment horizontal="right" vertical="center"/>
    </xf>
    <xf numFmtId="5" fontId="2" fillId="0" borderId="8" xfId="0" applyNumberFormat="1" applyFont="1" applyFill="1" applyBorder="1" applyAlignment="1">
      <alignment horizontal="right" vertical="center"/>
    </xf>
    <xf numFmtId="5" fontId="2" fillId="0" borderId="5" xfId="0" applyNumberFormat="1" applyFont="1" applyFill="1" applyBorder="1" applyAlignment="1">
      <alignment horizontal="right" vertical="center"/>
    </xf>
    <xf numFmtId="5" fontId="2" fillId="0" borderId="6" xfId="0" applyNumberFormat="1" applyFont="1" applyBorder="1" applyAlignment="1">
      <alignment horizontal="right" vertical="center"/>
    </xf>
    <xf numFmtId="0" fontId="2" fillId="4" borderId="6" xfId="0" applyFont="1" applyFill="1" applyBorder="1" applyAlignment="1">
      <alignment horizontal="center" vertical="center"/>
    </xf>
    <xf numFmtId="5" fontId="4" fillId="0" borderId="13" xfId="0" applyNumberFormat="1" applyFont="1" applyFill="1" applyBorder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5" fontId="4" fillId="0" borderId="13" xfId="0" applyNumberFormat="1" applyFont="1" applyBorder="1">
      <alignment vertical="center"/>
    </xf>
    <xf numFmtId="5" fontId="6" fillId="0" borderId="13" xfId="0" applyNumberFormat="1" applyFont="1" applyBorder="1">
      <alignment vertical="center"/>
    </xf>
    <xf numFmtId="5" fontId="6" fillId="0" borderId="13" xfId="0" applyNumberFormat="1" applyFont="1" applyFill="1" applyBorder="1">
      <alignment vertical="center"/>
    </xf>
    <xf numFmtId="0" fontId="2" fillId="0" borderId="7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 indent="1"/>
    </xf>
    <xf numFmtId="5" fontId="2" fillId="0" borderId="6" xfId="0" applyNumberFormat="1" applyFont="1" applyFill="1" applyBorder="1" applyAlignment="1">
      <alignment horizontal="right" vertical="center"/>
    </xf>
    <xf numFmtId="5" fontId="2" fillId="0" borderId="8" xfId="0" applyNumberFormat="1" applyFont="1" applyFill="1" applyBorder="1" applyAlignment="1">
      <alignment horizontal="right" vertical="center"/>
    </xf>
    <xf numFmtId="5" fontId="2" fillId="0" borderId="6" xfId="0" applyNumberFormat="1" applyFont="1" applyFill="1" applyBorder="1" applyAlignment="1">
      <alignment horizontal="right" vertical="center"/>
    </xf>
    <xf numFmtId="5" fontId="2" fillId="0" borderId="8" xfId="0" applyNumberFormat="1" applyFont="1" applyFill="1" applyBorder="1" applyAlignment="1">
      <alignment horizontal="right" vertical="center"/>
    </xf>
    <xf numFmtId="5" fontId="6" fillId="0" borderId="4" xfId="0" applyNumberFormat="1" applyFont="1" applyBorder="1">
      <alignment vertical="center"/>
    </xf>
    <xf numFmtId="5" fontId="2" fillId="0" borderId="6" xfId="0" applyNumberFormat="1" applyFont="1" applyFill="1" applyBorder="1" applyAlignment="1">
      <alignment horizontal="right" vertical="center"/>
    </xf>
    <xf numFmtId="5" fontId="2" fillId="0" borderId="8" xfId="0" applyNumberFormat="1" applyFont="1" applyFill="1" applyBorder="1" applyAlignment="1">
      <alignment horizontal="right" vertical="center"/>
    </xf>
    <xf numFmtId="5" fontId="0" fillId="0" borderId="10" xfId="0" applyNumberFormat="1" applyFont="1" applyBorder="1">
      <alignment vertical="center"/>
    </xf>
    <xf numFmtId="5" fontId="2" fillId="0" borderId="6" xfId="0" applyNumberFormat="1" applyFont="1" applyFill="1" applyBorder="1" applyAlignment="1">
      <alignment horizontal="right" vertical="center"/>
    </xf>
    <xf numFmtId="5" fontId="2" fillId="0" borderId="5" xfId="0" applyNumberFormat="1" applyFont="1" applyFill="1" applyBorder="1" applyAlignment="1">
      <alignment horizontal="right" vertical="center"/>
    </xf>
    <xf numFmtId="5" fontId="2" fillId="0" borderId="8" xfId="0" applyNumberFormat="1" applyFont="1" applyFill="1" applyBorder="1" applyAlignment="1">
      <alignment horizontal="right" vertical="center"/>
    </xf>
    <xf numFmtId="5" fontId="0" fillId="0" borderId="7" xfId="0" applyNumberFormat="1" applyFont="1" applyFill="1" applyBorder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5" fontId="2" fillId="0" borderId="5" xfId="0" applyNumberFormat="1" applyFont="1" applyFill="1" applyBorder="1" applyAlignment="1">
      <alignment horizontal="right" vertical="center"/>
    </xf>
    <xf numFmtId="5" fontId="2" fillId="0" borderId="6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vertical="center"/>
    </xf>
    <xf numFmtId="55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5" fontId="2" fillId="0" borderId="5" xfId="0" applyNumberFormat="1" applyFont="1" applyFill="1" applyBorder="1" applyAlignment="1">
      <alignment horizontal="right" vertical="center"/>
    </xf>
    <xf numFmtId="5" fontId="2" fillId="0" borderId="6" xfId="0" applyNumberFormat="1" applyFont="1" applyFill="1" applyBorder="1" applyAlignment="1">
      <alignment horizontal="right" vertical="center"/>
    </xf>
    <xf numFmtId="5" fontId="2" fillId="0" borderId="6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5" fontId="0" fillId="0" borderId="8" xfId="0" applyNumberFormat="1" applyFill="1" applyBorder="1" applyAlignment="1">
      <alignment horizontal="center" vertical="center"/>
    </xf>
    <xf numFmtId="5" fontId="4" fillId="0" borderId="10" xfId="0" applyNumberFormat="1" applyFont="1" applyFill="1" applyBorder="1">
      <alignment vertical="center"/>
    </xf>
    <xf numFmtId="5" fontId="4" fillId="0" borderId="9" xfId="0" applyNumberFormat="1" applyFont="1" applyFill="1" applyBorder="1">
      <alignment vertical="center"/>
    </xf>
    <xf numFmtId="0" fontId="3" fillId="3" borderId="8" xfId="0" applyFont="1" applyFill="1" applyBorder="1" applyAlignment="1">
      <alignment vertical="center"/>
    </xf>
    <xf numFmtId="5" fontId="2" fillId="0" borderId="5" xfId="0" applyNumberFormat="1" applyFont="1" applyFill="1" applyBorder="1" applyAlignment="1">
      <alignment horizontal="right" vertical="center"/>
    </xf>
    <xf numFmtId="5" fontId="2" fillId="0" borderId="6" xfId="0" applyNumberFormat="1" applyFont="1" applyFill="1" applyBorder="1" applyAlignment="1">
      <alignment horizontal="right" vertical="center"/>
    </xf>
    <xf numFmtId="5" fontId="2" fillId="0" borderId="6" xfId="0" applyNumberFormat="1" applyFont="1" applyFill="1" applyBorder="1" applyAlignment="1">
      <alignment horizontal="right" vertical="center"/>
    </xf>
    <xf numFmtId="5" fontId="2" fillId="0" borderId="8" xfId="0" applyNumberFormat="1" applyFont="1" applyFill="1" applyBorder="1" applyAlignment="1">
      <alignment horizontal="right" vertical="center"/>
    </xf>
    <xf numFmtId="5" fontId="8" fillId="0" borderId="13" xfId="0" applyNumberFormat="1" applyFont="1" applyFill="1" applyBorder="1">
      <alignment vertical="center"/>
    </xf>
    <xf numFmtId="5" fontId="8" fillId="0" borderId="9" xfId="0" applyNumberFormat="1" applyFont="1" applyFill="1" applyBorder="1">
      <alignment vertical="center"/>
    </xf>
    <xf numFmtId="5" fontId="2" fillId="0" borderId="13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5" fontId="2" fillId="0" borderId="6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5" fontId="2" fillId="0" borderId="8" xfId="0" applyNumberFormat="1" applyFont="1" applyBorder="1" applyAlignment="1">
      <alignment horizontal="right" vertical="center"/>
    </xf>
    <xf numFmtId="5" fontId="2" fillId="0" borderId="5" xfId="0" applyNumberFormat="1" applyFont="1" applyBorder="1" applyAlignment="1">
      <alignment horizontal="right" vertical="center"/>
    </xf>
    <xf numFmtId="0" fontId="2" fillId="4" borderId="5" xfId="0" applyFont="1" applyFill="1" applyBorder="1" applyAlignment="1">
      <alignment horizontal="center" vertical="center"/>
    </xf>
    <xf numFmtId="5" fontId="2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5" fontId="2" fillId="0" borderId="25" xfId="0" applyNumberFormat="1" applyFont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5" fontId="2" fillId="0" borderId="23" xfId="0" applyNumberFormat="1" applyFont="1" applyBorder="1" applyAlignment="1">
      <alignment horizontal="center" vertical="center"/>
    </xf>
    <xf numFmtId="5" fontId="2" fillId="0" borderId="24" xfId="0" applyNumberFormat="1" applyFont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5" fontId="2" fillId="0" borderId="6" xfId="0" applyNumberFormat="1" applyFont="1" applyFill="1" applyBorder="1" applyAlignment="1">
      <alignment horizontal="right" vertical="center"/>
    </xf>
    <xf numFmtId="5" fontId="2" fillId="0" borderId="5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5" fontId="2" fillId="0" borderId="8" xfId="0" applyNumberFormat="1" applyFont="1" applyFill="1" applyBorder="1" applyAlignment="1">
      <alignment horizontal="right" vertical="center"/>
    </xf>
    <xf numFmtId="5" fontId="0" fillId="0" borderId="6" xfId="0" applyNumberFormat="1" applyFont="1" applyFill="1" applyBorder="1" applyAlignment="1">
      <alignment horizontal="right" vertical="center"/>
    </xf>
    <xf numFmtId="5" fontId="0" fillId="4" borderId="6" xfId="0" applyNumberFormat="1" applyFill="1" applyBorder="1" applyAlignment="1">
      <alignment horizontal="center" vertical="center"/>
    </xf>
    <xf numFmtId="5" fontId="0" fillId="4" borderId="5" xfId="0" applyNumberForma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right" vertical="center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right" vertical="center"/>
    </xf>
    <xf numFmtId="177" fontId="0" fillId="0" borderId="6" xfId="0" applyNumberFormat="1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right" vertical="center"/>
    </xf>
    <xf numFmtId="5" fontId="0" fillId="0" borderId="6" xfId="0" applyNumberFormat="1" applyBorder="1" applyAlignment="1">
      <alignment horizontal="center" vertical="center"/>
    </xf>
    <xf numFmtId="5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49" fontId="6" fillId="0" borderId="6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/>
    </xf>
    <xf numFmtId="49" fontId="7" fillId="6" borderId="6" xfId="0" applyNumberFormat="1" applyFont="1" applyFill="1" applyBorder="1" applyAlignment="1">
      <alignment horizontal="right" vertical="center"/>
    </xf>
    <xf numFmtId="49" fontId="7" fillId="6" borderId="5" xfId="0" applyNumberFormat="1" applyFont="1" applyFill="1" applyBorder="1" applyAlignment="1">
      <alignment horizontal="right" vertical="center"/>
    </xf>
    <xf numFmtId="49" fontId="4" fillId="0" borderId="6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right" vertical="center"/>
    </xf>
    <xf numFmtId="49" fontId="6" fillId="0" borderId="6" xfId="0" applyNumberFormat="1" applyFont="1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7" fontId="10" fillId="0" borderId="6" xfId="0" applyNumberFormat="1" applyFont="1" applyFill="1" applyBorder="1" applyAlignment="1">
      <alignment horizontal="center" vertical="center" wrapText="1"/>
    </xf>
    <xf numFmtId="177" fontId="11" fillId="0" borderId="5" xfId="0" applyNumberFormat="1" applyFont="1" applyFill="1" applyBorder="1" applyAlignment="1">
      <alignment horizontal="center" vertical="center"/>
    </xf>
    <xf numFmtId="5" fontId="5" fillId="0" borderId="6" xfId="0" applyNumberFormat="1" applyFont="1" applyFill="1" applyBorder="1" applyAlignment="1">
      <alignment horizontal="right" vertical="center"/>
    </xf>
    <xf numFmtId="5" fontId="5" fillId="0" borderId="5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181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5" fontId="0" fillId="0" borderId="1" xfId="0" applyNumberFormat="1" applyBorder="1" applyAlignment="1">
      <alignment horizontal="right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5B2B2"/>
      <color rgb="FFB3F5CD"/>
      <color rgb="FFBCFFFF"/>
      <color rgb="FFFFBCBC"/>
      <color rgb="FFB3CDF5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97"/>
  <sheetViews>
    <sheetView topLeftCell="A283" zoomScaleNormal="100" workbookViewId="0">
      <selection activeCell="F295" sqref="F295"/>
    </sheetView>
  </sheetViews>
  <sheetFormatPr baseColWidth="10" defaultColWidth="12.5" defaultRowHeight="27.75" customHeight="1"/>
  <cols>
    <col min="1" max="1" width="8.83203125" style="46" customWidth="1"/>
    <col min="2" max="2" width="41" style="46" customWidth="1"/>
    <col min="3" max="3" width="13" style="46" customWidth="1"/>
    <col min="4" max="16384" width="12.5" style="46"/>
  </cols>
  <sheetData>
    <row r="1" spans="1:3" ht="27.75" customHeight="1">
      <c r="A1" s="154" t="s">
        <v>50</v>
      </c>
      <c r="B1" s="155"/>
      <c r="C1" s="156"/>
    </row>
    <row r="2" spans="1:3" ht="27.75" customHeight="1">
      <c r="A2" s="31" t="s">
        <v>0</v>
      </c>
      <c r="B2" s="32" t="s">
        <v>3</v>
      </c>
      <c r="C2" s="47">
        <v>178988</v>
      </c>
    </row>
    <row r="3" spans="1:3" ht="27.75" customHeight="1">
      <c r="A3" s="167" t="s">
        <v>1</v>
      </c>
      <c r="B3" s="34" t="s">
        <v>6</v>
      </c>
      <c r="C3" s="48">
        <v>21000</v>
      </c>
    </row>
    <row r="4" spans="1:3" ht="27.75" customHeight="1">
      <c r="A4" s="168"/>
      <c r="B4" s="36" t="s">
        <v>7</v>
      </c>
      <c r="C4" s="50">
        <v>10000</v>
      </c>
    </row>
    <row r="5" spans="1:3" ht="27.75" customHeight="1">
      <c r="A5" s="168"/>
      <c r="B5" s="38" t="s">
        <v>57</v>
      </c>
      <c r="C5" s="49">
        <v>18000</v>
      </c>
    </row>
    <row r="6" spans="1:3" ht="27.75" customHeight="1">
      <c r="A6" s="168"/>
      <c r="B6" s="36" t="s">
        <v>9</v>
      </c>
      <c r="C6" s="51">
        <v>8000</v>
      </c>
    </row>
    <row r="7" spans="1:3" ht="27.75" customHeight="1">
      <c r="A7" s="168"/>
      <c r="B7" s="38" t="s">
        <v>10</v>
      </c>
      <c r="C7" s="50">
        <v>20000</v>
      </c>
    </row>
    <row r="8" spans="1:3" ht="27.75" customHeight="1">
      <c r="A8" s="168"/>
      <c r="B8" s="36" t="s">
        <v>11</v>
      </c>
      <c r="C8" s="49">
        <v>2000</v>
      </c>
    </row>
    <row r="9" spans="1:3" ht="27.75" customHeight="1">
      <c r="A9" s="169"/>
      <c r="B9" s="38" t="s">
        <v>12</v>
      </c>
      <c r="C9" s="51">
        <v>7000</v>
      </c>
    </row>
    <row r="10" spans="1:3" ht="27.75" customHeight="1">
      <c r="A10" s="159" t="s">
        <v>2</v>
      </c>
      <c r="B10" s="41" t="s">
        <v>4</v>
      </c>
      <c r="C10" s="53">
        <v>40000</v>
      </c>
    </row>
    <row r="11" spans="1:3" ht="27.75" customHeight="1">
      <c r="A11" s="160"/>
      <c r="B11" s="43" t="s">
        <v>5</v>
      </c>
      <c r="C11" s="52">
        <v>52988</v>
      </c>
    </row>
    <row r="12" spans="1:3" ht="27.75" customHeight="1">
      <c r="A12" s="163" t="s">
        <v>22</v>
      </c>
      <c r="B12" s="165"/>
      <c r="C12" s="47">
        <f>C2-SUM(C3:C11)</f>
        <v>0</v>
      </c>
    </row>
    <row r="13" spans="1:3" ht="27.75" customHeight="1">
      <c r="A13" s="154" t="s">
        <v>51</v>
      </c>
      <c r="B13" s="155"/>
      <c r="C13" s="156"/>
    </row>
    <row r="14" spans="1:3" ht="27.75" customHeight="1">
      <c r="A14" s="31" t="s">
        <v>0</v>
      </c>
      <c r="B14" s="32" t="s">
        <v>3</v>
      </c>
      <c r="C14" s="47">
        <v>164274</v>
      </c>
    </row>
    <row r="15" spans="1:3" ht="27.75" customHeight="1">
      <c r="A15" s="167" t="s">
        <v>1</v>
      </c>
      <c r="B15" s="34" t="s">
        <v>6</v>
      </c>
      <c r="C15" s="48">
        <v>20000</v>
      </c>
    </row>
    <row r="16" spans="1:3" ht="27.75" customHeight="1">
      <c r="A16" s="168"/>
      <c r="B16" s="36" t="s">
        <v>7</v>
      </c>
      <c r="C16" s="50">
        <v>10000</v>
      </c>
    </row>
    <row r="17" spans="1:3" ht="27.75" customHeight="1">
      <c r="A17" s="168"/>
      <c r="B17" s="38" t="s">
        <v>58</v>
      </c>
      <c r="C17" s="49">
        <v>8000</v>
      </c>
    </row>
    <row r="18" spans="1:3" ht="27.75" customHeight="1">
      <c r="A18" s="168"/>
      <c r="B18" s="36" t="s">
        <v>9</v>
      </c>
      <c r="C18" s="51">
        <v>11000</v>
      </c>
    </row>
    <row r="19" spans="1:3" ht="27.75" customHeight="1">
      <c r="A19" s="168"/>
      <c r="B19" s="38" t="s">
        <v>10</v>
      </c>
      <c r="C19" s="50">
        <v>20000</v>
      </c>
    </row>
    <row r="20" spans="1:3" ht="27.75" customHeight="1">
      <c r="A20" s="168"/>
      <c r="B20" s="36" t="s">
        <v>11</v>
      </c>
      <c r="C20" s="49">
        <v>2000</v>
      </c>
    </row>
    <row r="21" spans="1:3" ht="27.75" customHeight="1">
      <c r="A21" s="169"/>
      <c r="B21" s="38" t="s">
        <v>12</v>
      </c>
      <c r="C21" s="51">
        <v>7000</v>
      </c>
    </row>
    <row r="22" spans="1:3" ht="27.75" customHeight="1">
      <c r="A22" s="159" t="s">
        <v>2</v>
      </c>
      <c r="B22" s="41" t="s">
        <v>4</v>
      </c>
      <c r="C22" s="53">
        <v>40000</v>
      </c>
    </row>
    <row r="23" spans="1:3" ht="27.75" customHeight="1">
      <c r="A23" s="160"/>
      <c r="B23" s="43" t="s">
        <v>5</v>
      </c>
      <c r="C23" s="52">
        <v>46274</v>
      </c>
    </row>
    <row r="24" spans="1:3" ht="27.75" customHeight="1">
      <c r="A24" s="163" t="s">
        <v>22</v>
      </c>
      <c r="B24" s="165"/>
      <c r="C24" s="47">
        <f>C14-SUM(C15:C23)</f>
        <v>0</v>
      </c>
    </row>
    <row r="25" spans="1:3" ht="27.75" customHeight="1">
      <c r="A25" s="154" t="s">
        <v>52</v>
      </c>
      <c r="B25" s="155"/>
      <c r="C25" s="156"/>
    </row>
    <row r="26" spans="1:3" ht="27.75" customHeight="1">
      <c r="A26" s="31" t="s">
        <v>0</v>
      </c>
      <c r="B26" s="32" t="s">
        <v>3</v>
      </c>
      <c r="C26" s="47">
        <v>173688</v>
      </c>
    </row>
    <row r="27" spans="1:3" ht="27.75" customHeight="1">
      <c r="A27" s="167" t="s">
        <v>1</v>
      </c>
      <c r="B27" s="34" t="s">
        <v>6</v>
      </c>
      <c r="C27" s="48">
        <v>20000</v>
      </c>
    </row>
    <row r="28" spans="1:3" ht="27.75" customHeight="1">
      <c r="A28" s="168"/>
      <c r="B28" s="36" t="s">
        <v>7</v>
      </c>
      <c r="C28" s="50">
        <v>7000</v>
      </c>
    </row>
    <row r="29" spans="1:3" ht="27.75" customHeight="1">
      <c r="A29" s="168"/>
      <c r="B29" s="38" t="s">
        <v>59</v>
      </c>
      <c r="C29" s="49">
        <v>16000</v>
      </c>
    </row>
    <row r="30" spans="1:3" ht="27.75" customHeight="1">
      <c r="A30" s="168"/>
      <c r="B30" s="36" t="s">
        <v>9</v>
      </c>
      <c r="C30" s="51">
        <v>10000</v>
      </c>
    </row>
    <row r="31" spans="1:3" ht="27.75" customHeight="1">
      <c r="A31" s="168"/>
      <c r="B31" s="38" t="s">
        <v>10</v>
      </c>
      <c r="C31" s="50">
        <v>30000</v>
      </c>
    </row>
    <row r="32" spans="1:3" ht="27.75" customHeight="1">
      <c r="A32" s="168"/>
      <c r="B32" s="36" t="s">
        <v>11</v>
      </c>
      <c r="C32" s="49">
        <v>2000</v>
      </c>
    </row>
    <row r="33" spans="1:3" ht="27.75" customHeight="1">
      <c r="A33" s="169"/>
      <c r="B33" s="38" t="s">
        <v>12</v>
      </c>
      <c r="C33" s="51">
        <v>7000</v>
      </c>
    </row>
    <row r="34" spans="1:3" ht="27.75" customHeight="1">
      <c r="A34" s="159" t="s">
        <v>2</v>
      </c>
      <c r="B34" s="41" t="s">
        <v>4</v>
      </c>
      <c r="C34" s="53">
        <v>40000</v>
      </c>
    </row>
    <row r="35" spans="1:3" ht="27.75" customHeight="1">
      <c r="A35" s="160"/>
      <c r="B35" s="43" t="s">
        <v>5</v>
      </c>
      <c r="C35" s="52">
        <v>41688</v>
      </c>
    </row>
    <row r="36" spans="1:3" ht="27.75" customHeight="1">
      <c r="A36" s="163" t="s">
        <v>22</v>
      </c>
      <c r="B36" s="165"/>
      <c r="C36" s="47">
        <f>C26-SUM(C27:C35)</f>
        <v>0</v>
      </c>
    </row>
    <row r="37" spans="1:3" ht="27.75" customHeight="1">
      <c r="A37" s="154" t="s">
        <v>53</v>
      </c>
      <c r="B37" s="155"/>
      <c r="C37" s="156"/>
    </row>
    <row r="38" spans="1:3" ht="27.75" customHeight="1">
      <c r="A38" s="31" t="s">
        <v>0</v>
      </c>
      <c r="B38" s="32" t="s">
        <v>3</v>
      </c>
      <c r="C38" s="47">
        <v>182211</v>
      </c>
    </row>
    <row r="39" spans="1:3" ht="27.75" customHeight="1">
      <c r="A39" s="167" t="s">
        <v>1</v>
      </c>
      <c r="B39" s="34" t="s">
        <v>6</v>
      </c>
      <c r="C39" s="48">
        <v>18000</v>
      </c>
    </row>
    <row r="40" spans="1:3" ht="27.75" customHeight="1">
      <c r="A40" s="168"/>
      <c r="B40" s="36" t="s">
        <v>7</v>
      </c>
      <c r="C40" s="50">
        <v>7000</v>
      </c>
    </row>
    <row r="41" spans="1:3" ht="27.75" customHeight="1">
      <c r="A41" s="168"/>
      <c r="B41" s="38" t="s">
        <v>58</v>
      </c>
      <c r="C41" s="49">
        <v>8000</v>
      </c>
    </row>
    <row r="42" spans="1:3" ht="27.75" customHeight="1">
      <c r="A42" s="168"/>
      <c r="B42" s="36" t="s">
        <v>9</v>
      </c>
      <c r="C42" s="51">
        <v>10000</v>
      </c>
    </row>
    <row r="43" spans="1:3" ht="27.75" customHeight="1">
      <c r="A43" s="168"/>
      <c r="B43" s="38" t="s">
        <v>10</v>
      </c>
      <c r="C43" s="50">
        <v>30000</v>
      </c>
    </row>
    <row r="44" spans="1:3" ht="27.75" customHeight="1">
      <c r="A44" s="168"/>
      <c r="B44" s="36" t="s">
        <v>11</v>
      </c>
      <c r="C44" s="49">
        <v>2000</v>
      </c>
    </row>
    <row r="45" spans="1:3" ht="27.75" customHeight="1">
      <c r="A45" s="169"/>
      <c r="B45" s="38" t="s">
        <v>12</v>
      </c>
      <c r="C45" s="51">
        <v>7000</v>
      </c>
    </row>
    <row r="46" spans="1:3" ht="27.75" customHeight="1">
      <c r="A46" s="159" t="s">
        <v>2</v>
      </c>
      <c r="B46" s="41" t="s">
        <v>4</v>
      </c>
      <c r="C46" s="53">
        <v>40000</v>
      </c>
    </row>
    <row r="47" spans="1:3" ht="27.75" customHeight="1">
      <c r="A47" s="160"/>
      <c r="B47" s="43" t="s">
        <v>5</v>
      </c>
      <c r="C47" s="52">
        <v>60211</v>
      </c>
    </row>
    <row r="48" spans="1:3" ht="27.75" customHeight="1">
      <c r="A48" s="163" t="s">
        <v>22</v>
      </c>
      <c r="B48" s="165"/>
      <c r="C48" s="47">
        <f>C38-SUM(C39:C47)</f>
        <v>0</v>
      </c>
    </row>
    <row r="49" spans="1:3" ht="27.75" customHeight="1">
      <c r="A49" s="154" t="s">
        <v>54</v>
      </c>
      <c r="B49" s="155"/>
      <c r="C49" s="156"/>
    </row>
    <row r="50" spans="1:3" ht="27.75" customHeight="1">
      <c r="A50" s="31" t="s">
        <v>0</v>
      </c>
      <c r="B50" s="32" t="s">
        <v>3</v>
      </c>
      <c r="C50" s="47">
        <v>170090</v>
      </c>
    </row>
    <row r="51" spans="1:3" ht="27.75" customHeight="1">
      <c r="A51" s="167" t="s">
        <v>1</v>
      </c>
      <c r="B51" s="34" t="s">
        <v>6</v>
      </c>
      <c r="C51" s="48">
        <v>18000</v>
      </c>
    </row>
    <row r="52" spans="1:3" ht="27.75" customHeight="1">
      <c r="A52" s="168"/>
      <c r="B52" s="36" t="s">
        <v>7</v>
      </c>
      <c r="C52" s="50">
        <v>7000</v>
      </c>
    </row>
    <row r="53" spans="1:3" ht="27.75" customHeight="1">
      <c r="A53" s="168"/>
      <c r="B53" s="38" t="s">
        <v>59</v>
      </c>
      <c r="C53" s="49">
        <v>18000</v>
      </c>
    </row>
    <row r="54" spans="1:3" ht="27.75" customHeight="1">
      <c r="A54" s="168"/>
      <c r="B54" s="36" t="s">
        <v>9</v>
      </c>
      <c r="C54" s="51">
        <v>10000</v>
      </c>
    </row>
    <row r="55" spans="1:3" ht="27.75" customHeight="1">
      <c r="A55" s="168"/>
      <c r="B55" s="38" t="s">
        <v>10</v>
      </c>
      <c r="C55" s="50">
        <v>20000</v>
      </c>
    </row>
    <row r="56" spans="1:3" ht="27.75" customHeight="1">
      <c r="A56" s="168"/>
      <c r="B56" s="36" t="s">
        <v>11</v>
      </c>
      <c r="C56" s="49">
        <v>2000</v>
      </c>
    </row>
    <row r="57" spans="1:3" ht="27.75" customHeight="1">
      <c r="A57" s="169"/>
      <c r="B57" s="38" t="s">
        <v>12</v>
      </c>
      <c r="C57" s="51">
        <v>7000</v>
      </c>
    </row>
    <row r="58" spans="1:3" ht="27.75" customHeight="1">
      <c r="A58" s="159" t="s">
        <v>2</v>
      </c>
      <c r="B58" s="41" t="s">
        <v>4</v>
      </c>
      <c r="C58" s="53">
        <v>40000</v>
      </c>
    </row>
    <row r="59" spans="1:3" ht="27.75" customHeight="1">
      <c r="A59" s="160"/>
      <c r="B59" s="43" t="s">
        <v>5</v>
      </c>
      <c r="C59" s="52">
        <v>48090</v>
      </c>
    </row>
    <row r="60" spans="1:3" ht="27.75" customHeight="1">
      <c r="A60" s="163" t="s">
        <v>22</v>
      </c>
      <c r="B60" s="165"/>
      <c r="C60" s="47">
        <f>C50-SUM(C51:C59)</f>
        <v>0</v>
      </c>
    </row>
    <row r="61" spans="1:3" ht="27.75" customHeight="1">
      <c r="A61" s="154" t="s">
        <v>55</v>
      </c>
      <c r="B61" s="155"/>
      <c r="C61" s="156"/>
    </row>
    <row r="62" spans="1:3" ht="27.75" customHeight="1">
      <c r="A62" s="31" t="s">
        <v>0</v>
      </c>
      <c r="B62" s="32" t="s">
        <v>3</v>
      </c>
      <c r="C62" s="47">
        <v>170090</v>
      </c>
    </row>
    <row r="63" spans="1:3" ht="27.75" customHeight="1">
      <c r="A63" s="167" t="s">
        <v>1</v>
      </c>
      <c r="B63" s="34" t="s">
        <v>6</v>
      </c>
      <c r="C63" s="48">
        <v>18000</v>
      </c>
    </row>
    <row r="64" spans="1:3" ht="27.75" customHeight="1">
      <c r="A64" s="168"/>
      <c r="B64" s="36" t="s">
        <v>7</v>
      </c>
      <c r="C64" s="50">
        <v>7000</v>
      </c>
    </row>
    <row r="65" spans="1:3" ht="27.75" customHeight="1">
      <c r="A65" s="168"/>
      <c r="B65" s="38" t="s">
        <v>58</v>
      </c>
      <c r="C65" s="49">
        <v>10000</v>
      </c>
    </row>
    <row r="66" spans="1:3" ht="27.75" customHeight="1">
      <c r="A66" s="168"/>
      <c r="B66" s="36" t="s">
        <v>9</v>
      </c>
      <c r="C66" s="51">
        <v>10000</v>
      </c>
    </row>
    <row r="67" spans="1:3" ht="27.75" customHeight="1">
      <c r="A67" s="168"/>
      <c r="B67" s="38" t="s">
        <v>10</v>
      </c>
      <c r="C67" s="50">
        <v>20000</v>
      </c>
    </row>
    <row r="68" spans="1:3" ht="27.75" customHeight="1">
      <c r="A68" s="168"/>
      <c r="B68" s="36" t="s">
        <v>11</v>
      </c>
      <c r="C68" s="49">
        <v>6000</v>
      </c>
    </row>
    <row r="69" spans="1:3" ht="27.75" customHeight="1">
      <c r="A69" s="169"/>
      <c r="B69" s="38" t="s">
        <v>12</v>
      </c>
      <c r="C69" s="51">
        <v>7000</v>
      </c>
    </row>
    <row r="70" spans="1:3" ht="27.75" customHeight="1">
      <c r="A70" s="159" t="s">
        <v>2</v>
      </c>
      <c r="B70" s="41" t="s">
        <v>4</v>
      </c>
      <c r="C70" s="53">
        <v>40000</v>
      </c>
    </row>
    <row r="71" spans="1:3" ht="27.75" customHeight="1">
      <c r="A71" s="160"/>
      <c r="B71" s="43" t="s">
        <v>5</v>
      </c>
      <c r="C71" s="52">
        <v>52090</v>
      </c>
    </row>
    <row r="72" spans="1:3" ht="27.75" customHeight="1">
      <c r="A72" s="163" t="s">
        <v>22</v>
      </c>
      <c r="B72" s="165"/>
      <c r="C72" s="47">
        <f>C62-SUM(C63:C71)</f>
        <v>0</v>
      </c>
    </row>
    <row r="73" spans="1:3" ht="27.75" customHeight="1">
      <c r="A73" s="154" t="s">
        <v>56</v>
      </c>
      <c r="B73" s="155"/>
      <c r="C73" s="156"/>
    </row>
    <row r="74" spans="1:3" ht="27.75" customHeight="1">
      <c r="A74" s="31" t="s">
        <v>0</v>
      </c>
      <c r="B74" s="32" t="s">
        <v>3</v>
      </c>
      <c r="C74" s="47">
        <v>173090</v>
      </c>
    </row>
    <row r="75" spans="1:3" ht="27.75" customHeight="1">
      <c r="A75" s="167" t="s">
        <v>1</v>
      </c>
      <c r="B75" s="34" t="s">
        <v>6</v>
      </c>
      <c r="C75" s="48">
        <v>18000</v>
      </c>
    </row>
    <row r="76" spans="1:3" ht="27.75" customHeight="1">
      <c r="A76" s="168"/>
      <c r="B76" s="36" t="s">
        <v>7</v>
      </c>
      <c r="C76" s="50">
        <v>7000</v>
      </c>
    </row>
    <row r="77" spans="1:3" ht="27.75" customHeight="1">
      <c r="A77" s="168"/>
      <c r="B77" s="38" t="s">
        <v>59</v>
      </c>
      <c r="C77" s="49">
        <v>18000</v>
      </c>
    </row>
    <row r="78" spans="1:3" ht="27.75" customHeight="1">
      <c r="A78" s="168"/>
      <c r="B78" s="36" t="s">
        <v>9</v>
      </c>
      <c r="C78" s="51">
        <v>13000</v>
      </c>
    </row>
    <row r="79" spans="1:3" ht="27.75" customHeight="1">
      <c r="A79" s="168"/>
      <c r="B79" s="38" t="s">
        <v>10</v>
      </c>
      <c r="C79" s="50">
        <v>40000</v>
      </c>
    </row>
    <row r="80" spans="1:3" ht="27.75" customHeight="1">
      <c r="A80" s="168"/>
      <c r="B80" s="36" t="s">
        <v>11</v>
      </c>
      <c r="C80" s="49">
        <v>2000</v>
      </c>
    </row>
    <row r="81" spans="1:6" ht="27.75" customHeight="1">
      <c r="A81" s="169"/>
      <c r="B81" s="38" t="s">
        <v>12</v>
      </c>
      <c r="C81" s="51">
        <v>7000</v>
      </c>
    </row>
    <row r="82" spans="1:6" ht="27.75" customHeight="1">
      <c r="A82" s="159" t="s">
        <v>2</v>
      </c>
      <c r="B82" s="41" t="s">
        <v>4</v>
      </c>
      <c r="C82" s="53">
        <v>40000</v>
      </c>
    </row>
    <row r="83" spans="1:6" ht="27.75" customHeight="1">
      <c r="A83" s="160"/>
      <c r="B83" s="43" t="s">
        <v>5</v>
      </c>
      <c r="C83" s="52">
        <v>28090</v>
      </c>
    </row>
    <row r="84" spans="1:6" ht="27.75" customHeight="1">
      <c r="A84" s="163" t="s">
        <v>22</v>
      </c>
      <c r="B84" s="165"/>
      <c r="C84" s="47">
        <f>C74-SUM(C75:C83)</f>
        <v>0</v>
      </c>
    </row>
    <row r="85" spans="1:6" ht="27.75" customHeight="1">
      <c r="A85" s="154" t="s">
        <v>103</v>
      </c>
      <c r="B85" s="155"/>
      <c r="C85" s="156"/>
    </row>
    <row r="86" spans="1:6" ht="27.75" customHeight="1">
      <c r="A86" s="31" t="s">
        <v>0</v>
      </c>
      <c r="B86" s="32" t="s">
        <v>3</v>
      </c>
      <c r="C86" s="47">
        <v>183651</v>
      </c>
    </row>
    <row r="87" spans="1:6" ht="27.75" customHeight="1">
      <c r="A87" s="167" t="s">
        <v>1</v>
      </c>
      <c r="B87" s="34" t="s">
        <v>6</v>
      </c>
      <c r="C87" s="48">
        <v>18000</v>
      </c>
    </row>
    <row r="88" spans="1:6" ht="27.75" customHeight="1">
      <c r="A88" s="168"/>
      <c r="B88" s="36" t="s">
        <v>7</v>
      </c>
      <c r="C88" s="50">
        <v>7000</v>
      </c>
    </row>
    <row r="89" spans="1:6" ht="27.75" customHeight="1">
      <c r="A89" s="168"/>
      <c r="B89" s="38" t="s">
        <v>58</v>
      </c>
      <c r="C89" s="49">
        <v>12000</v>
      </c>
    </row>
    <row r="90" spans="1:6" ht="27.75" customHeight="1">
      <c r="A90" s="168"/>
      <c r="B90" s="36" t="s">
        <v>9</v>
      </c>
      <c r="C90" s="51">
        <v>13000</v>
      </c>
    </row>
    <row r="91" spans="1:6" ht="27.75" customHeight="1">
      <c r="A91" s="168"/>
      <c r="B91" s="38" t="s">
        <v>10</v>
      </c>
      <c r="C91" s="50">
        <v>30000</v>
      </c>
    </row>
    <row r="92" spans="1:6" ht="27.75" customHeight="1">
      <c r="A92" s="168"/>
      <c r="B92" s="36" t="s">
        <v>11</v>
      </c>
      <c r="C92" s="49">
        <v>1000</v>
      </c>
      <c r="F92" s="63">
        <f>SUM(C87:C93)</f>
        <v>88000</v>
      </c>
    </row>
    <row r="93" spans="1:6" ht="27.75" customHeight="1">
      <c r="A93" s="169"/>
      <c r="B93" s="38" t="s">
        <v>12</v>
      </c>
      <c r="C93" s="51">
        <v>7000</v>
      </c>
    </row>
    <row r="94" spans="1:6" ht="27.75" customHeight="1">
      <c r="A94" s="159" t="s">
        <v>2</v>
      </c>
      <c r="B94" s="41" t="s">
        <v>4</v>
      </c>
      <c r="C94" s="53">
        <v>40000</v>
      </c>
    </row>
    <row r="95" spans="1:6" ht="27.75" customHeight="1">
      <c r="A95" s="160"/>
      <c r="B95" s="43" t="s">
        <v>5</v>
      </c>
      <c r="C95" s="52">
        <f>C86-SUM(C87:C94)</f>
        <v>55651</v>
      </c>
    </row>
    <row r="96" spans="1:6" ht="27.75" customHeight="1">
      <c r="A96" s="176" t="s">
        <v>22</v>
      </c>
      <c r="B96" s="177"/>
      <c r="C96" s="48">
        <f>C86-SUM(C87:C95)</f>
        <v>0</v>
      </c>
    </row>
    <row r="97" spans="1:5" ht="27.75" customHeight="1">
      <c r="A97" s="154" t="s">
        <v>112</v>
      </c>
      <c r="B97" s="155"/>
      <c r="C97" s="155"/>
      <c r="D97" s="156"/>
    </row>
    <row r="98" spans="1:5" ht="27.75" customHeight="1">
      <c r="A98" s="157" t="s">
        <v>0</v>
      </c>
      <c r="B98" s="72" t="s">
        <v>3</v>
      </c>
      <c r="C98" s="53">
        <v>176876</v>
      </c>
      <c r="D98" s="173">
        <f>SUM(C98:C100)</f>
        <v>350476</v>
      </c>
    </row>
    <row r="99" spans="1:5" ht="27.75" customHeight="1">
      <c r="A99" s="158"/>
      <c r="B99" s="73" t="s">
        <v>113</v>
      </c>
      <c r="C99" s="51">
        <v>100000</v>
      </c>
      <c r="D99" s="174"/>
    </row>
    <row r="100" spans="1:5" ht="27.75" customHeight="1">
      <c r="A100" s="172"/>
      <c r="B100" s="74" t="s">
        <v>114</v>
      </c>
      <c r="C100" s="52">
        <v>73600</v>
      </c>
      <c r="D100" s="174"/>
    </row>
    <row r="101" spans="1:5" ht="27.75" customHeight="1">
      <c r="A101" s="167" t="s">
        <v>1</v>
      </c>
      <c r="B101" s="34" t="s">
        <v>6</v>
      </c>
      <c r="C101" s="75">
        <v>18000</v>
      </c>
      <c r="D101" s="173">
        <f>SUM(C101:C110)</f>
        <v>100400</v>
      </c>
    </row>
    <row r="102" spans="1:5" ht="27.75" customHeight="1">
      <c r="A102" s="168"/>
      <c r="B102" s="36" t="s">
        <v>7</v>
      </c>
      <c r="C102" s="76">
        <v>7000</v>
      </c>
      <c r="D102" s="174"/>
    </row>
    <row r="103" spans="1:5" ht="27.75" customHeight="1">
      <c r="A103" s="168"/>
      <c r="B103" s="38" t="s">
        <v>115</v>
      </c>
      <c r="C103" s="77">
        <v>20000</v>
      </c>
      <c r="D103" s="174"/>
    </row>
    <row r="104" spans="1:5" ht="27.75" customHeight="1">
      <c r="A104" s="168"/>
      <c r="B104" s="36" t="s">
        <v>9</v>
      </c>
      <c r="C104" s="49">
        <v>13000</v>
      </c>
      <c r="D104" s="174"/>
    </row>
    <row r="105" spans="1:5" ht="27.75" customHeight="1">
      <c r="A105" s="168"/>
      <c r="B105" s="36" t="s">
        <v>117</v>
      </c>
      <c r="C105" s="78">
        <v>2300</v>
      </c>
      <c r="D105" s="174"/>
    </row>
    <row r="106" spans="1:5" ht="27.75" customHeight="1">
      <c r="A106" s="168"/>
      <c r="B106" s="36" t="s">
        <v>111</v>
      </c>
      <c r="C106" s="49">
        <v>1500</v>
      </c>
      <c r="D106" s="174"/>
    </row>
    <row r="107" spans="1:5" ht="27.75" customHeight="1">
      <c r="A107" s="168"/>
      <c r="B107" s="38" t="s">
        <v>10</v>
      </c>
      <c r="C107" s="49">
        <v>26200</v>
      </c>
      <c r="D107" s="174"/>
    </row>
    <row r="108" spans="1:5" ht="27.75" customHeight="1">
      <c r="A108" s="168"/>
      <c r="B108" s="36" t="s">
        <v>11</v>
      </c>
      <c r="C108" s="49">
        <v>1000</v>
      </c>
      <c r="D108" s="174"/>
    </row>
    <row r="109" spans="1:5" ht="27.75" customHeight="1">
      <c r="A109" s="168"/>
      <c r="B109" s="36" t="s">
        <v>116</v>
      </c>
      <c r="C109" s="77">
        <v>4400</v>
      </c>
      <c r="D109" s="174"/>
      <c r="E109" s="63"/>
    </row>
    <row r="110" spans="1:5" ht="27.75" customHeight="1">
      <c r="A110" s="169"/>
      <c r="B110" s="38" t="s">
        <v>12</v>
      </c>
      <c r="C110" s="78">
        <v>7000</v>
      </c>
      <c r="D110" s="175"/>
    </row>
    <row r="111" spans="1:5" ht="27.75" customHeight="1">
      <c r="A111" s="159" t="s">
        <v>2</v>
      </c>
      <c r="B111" s="41" t="s">
        <v>4</v>
      </c>
      <c r="C111" s="53">
        <v>40000</v>
      </c>
      <c r="D111" s="173">
        <f>SUM(C111:C112)</f>
        <v>250076</v>
      </c>
    </row>
    <row r="112" spans="1:5" ht="27.75" customHeight="1">
      <c r="A112" s="160"/>
      <c r="B112" s="43" t="s">
        <v>5</v>
      </c>
      <c r="C112" s="52">
        <f>SUM(C98:C100)-SUM(C101:C111)</f>
        <v>210076</v>
      </c>
      <c r="D112" s="175"/>
    </row>
    <row r="113" spans="1:4" ht="27.75" customHeight="1">
      <c r="A113" s="163" t="s">
        <v>22</v>
      </c>
      <c r="B113" s="164"/>
      <c r="C113" s="165"/>
      <c r="D113" s="79">
        <f>SUM(D98:D100)-SUM(D101:D112)</f>
        <v>0</v>
      </c>
    </row>
    <row r="114" spans="1:4" ht="27.75" customHeight="1">
      <c r="A114" s="154" t="s">
        <v>118</v>
      </c>
      <c r="B114" s="155"/>
      <c r="C114" s="155"/>
      <c r="D114" s="156"/>
    </row>
    <row r="115" spans="1:4" ht="27.75" customHeight="1">
      <c r="A115" s="157" t="s">
        <v>0</v>
      </c>
      <c r="B115" s="72" t="s">
        <v>3</v>
      </c>
      <c r="C115" s="53">
        <v>242723</v>
      </c>
      <c r="D115" s="173">
        <f>SUM(C115:C116)</f>
        <v>292723</v>
      </c>
    </row>
    <row r="116" spans="1:4" ht="27.75" customHeight="1">
      <c r="A116" s="158"/>
      <c r="B116" s="73" t="s">
        <v>113</v>
      </c>
      <c r="C116" s="51">
        <v>50000</v>
      </c>
      <c r="D116" s="174"/>
    </row>
    <row r="117" spans="1:4" ht="27.75" customHeight="1">
      <c r="A117" s="167" t="s">
        <v>1</v>
      </c>
      <c r="B117" s="34" t="s">
        <v>6</v>
      </c>
      <c r="C117" s="75">
        <v>18000</v>
      </c>
      <c r="D117" s="173">
        <f>SUM(C117:C126)</f>
        <v>95020</v>
      </c>
    </row>
    <row r="118" spans="1:4" ht="27.75" customHeight="1">
      <c r="A118" s="168"/>
      <c r="B118" s="36" t="s">
        <v>7</v>
      </c>
      <c r="C118" s="76">
        <v>7000</v>
      </c>
      <c r="D118" s="174"/>
    </row>
    <row r="119" spans="1:4" ht="27.75" customHeight="1">
      <c r="A119" s="168"/>
      <c r="B119" s="38" t="s">
        <v>58</v>
      </c>
      <c r="C119" s="77">
        <v>12000</v>
      </c>
      <c r="D119" s="174"/>
    </row>
    <row r="120" spans="1:4" ht="27.75" customHeight="1">
      <c r="A120" s="168"/>
      <c r="B120" s="36" t="s">
        <v>9</v>
      </c>
      <c r="C120" s="49">
        <v>11000</v>
      </c>
      <c r="D120" s="174"/>
    </row>
    <row r="121" spans="1:4" ht="27.75" customHeight="1">
      <c r="A121" s="168"/>
      <c r="B121" s="36" t="s">
        <v>117</v>
      </c>
      <c r="C121" s="78">
        <v>2300</v>
      </c>
      <c r="D121" s="174"/>
    </row>
    <row r="122" spans="1:4" ht="27.75" customHeight="1">
      <c r="A122" s="168"/>
      <c r="B122" s="36" t="s">
        <v>111</v>
      </c>
      <c r="C122" s="49">
        <v>1500</v>
      </c>
      <c r="D122" s="174"/>
    </row>
    <row r="123" spans="1:4" ht="27.75" customHeight="1">
      <c r="A123" s="168"/>
      <c r="B123" s="38" t="s">
        <v>10</v>
      </c>
      <c r="C123" s="49">
        <v>26200</v>
      </c>
      <c r="D123" s="174"/>
    </row>
    <row r="124" spans="1:4" ht="27.75" customHeight="1">
      <c r="A124" s="168"/>
      <c r="B124" s="36" t="s">
        <v>11</v>
      </c>
      <c r="C124" s="49">
        <v>1000</v>
      </c>
      <c r="D124" s="174"/>
    </row>
    <row r="125" spans="1:4" ht="27.75" customHeight="1">
      <c r="A125" s="168"/>
      <c r="B125" s="36" t="s">
        <v>116</v>
      </c>
      <c r="C125" s="77">
        <v>9020</v>
      </c>
      <c r="D125" s="174"/>
    </row>
    <row r="126" spans="1:4" ht="27.75" customHeight="1">
      <c r="A126" s="169"/>
      <c r="B126" s="38" t="s">
        <v>12</v>
      </c>
      <c r="C126" s="78">
        <v>7000</v>
      </c>
      <c r="D126" s="175"/>
    </row>
    <row r="127" spans="1:4" ht="27.75" customHeight="1">
      <c r="A127" s="159" t="s">
        <v>2</v>
      </c>
      <c r="B127" s="41" t="s">
        <v>4</v>
      </c>
      <c r="C127" s="53">
        <v>40000</v>
      </c>
      <c r="D127" s="173">
        <f>SUM(C127:C128)</f>
        <v>197703</v>
      </c>
    </row>
    <row r="128" spans="1:4" ht="27.75" customHeight="1">
      <c r="A128" s="160"/>
      <c r="B128" s="43" t="s">
        <v>5</v>
      </c>
      <c r="C128" s="52">
        <f>SUM(C115:C116)-SUM(C117:C127)</f>
        <v>157703</v>
      </c>
      <c r="D128" s="175"/>
    </row>
    <row r="129" spans="1:4" ht="27.75" customHeight="1">
      <c r="A129" s="163" t="s">
        <v>22</v>
      </c>
      <c r="B129" s="164"/>
      <c r="C129" s="165"/>
      <c r="D129" s="79">
        <f>SUM(D115:D116)-SUM(D117:D128)</f>
        <v>0</v>
      </c>
    </row>
    <row r="131" spans="1:4" ht="27.75" customHeight="1">
      <c r="A131" s="154" t="s">
        <v>132</v>
      </c>
      <c r="B131" s="155"/>
      <c r="C131" s="155"/>
      <c r="D131" s="156"/>
    </row>
    <row r="132" spans="1:4" ht="27.75" customHeight="1">
      <c r="A132" s="157" t="s">
        <v>0</v>
      </c>
      <c r="B132" s="72" t="s">
        <v>3</v>
      </c>
      <c r="C132" s="53">
        <v>240172</v>
      </c>
      <c r="D132" s="161">
        <f>SUM(C132:C133)</f>
        <v>313772</v>
      </c>
    </row>
    <row r="133" spans="1:4" ht="27.75" customHeight="1">
      <c r="A133" s="158"/>
      <c r="B133" s="73" t="s">
        <v>133</v>
      </c>
      <c r="C133" s="80">
        <v>73600</v>
      </c>
      <c r="D133" s="166"/>
    </row>
    <row r="134" spans="1:4" ht="27.75" customHeight="1">
      <c r="A134" s="167" t="s">
        <v>1</v>
      </c>
      <c r="B134" s="34" t="s">
        <v>6</v>
      </c>
      <c r="C134" s="75">
        <v>18000</v>
      </c>
      <c r="D134" s="161">
        <f>SUM(C134:C144)</f>
        <v>178619</v>
      </c>
    </row>
    <row r="135" spans="1:4" ht="27.75" customHeight="1">
      <c r="A135" s="168"/>
      <c r="B135" s="36" t="s">
        <v>7</v>
      </c>
      <c r="C135" s="76">
        <v>7000</v>
      </c>
      <c r="D135" s="166"/>
    </row>
    <row r="136" spans="1:4" ht="27.75" customHeight="1">
      <c r="A136" s="168"/>
      <c r="B136" s="38" t="s">
        <v>115</v>
      </c>
      <c r="C136" s="77">
        <v>16000</v>
      </c>
      <c r="D136" s="166"/>
    </row>
    <row r="137" spans="1:4" ht="27.75" customHeight="1">
      <c r="A137" s="168"/>
      <c r="B137" s="36" t="s">
        <v>9</v>
      </c>
      <c r="C137" s="49">
        <v>11000</v>
      </c>
      <c r="D137" s="166"/>
    </row>
    <row r="138" spans="1:4" ht="27.75" customHeight="1">
      <c r="A138" s="168"/>
      <c r="B138" s="36" t="s">
        <v>117</v>
      </c>
      <c r="C138" s="78">
        <v>2300</v>
      </c>
      <c r="D138" s="166"/>
    </row>
    <row r="139" spans="1:4" ht="27.75" customHeight="1">
      <c r="A139" s="168"/>
      <c r="B139" s="36" t="s">
        <v>111</v>
      </c>
      <c r="C139" s="49">
        <v>1000</v>
      </c>
      <c r="D139" s="166"/>
    </row>
    <row r="140" spans="1:4" ht="27.75" customHeight="1">
      <c r="A140" s="168"/>
      <c r="B140" s="38" t="s">
        <v>10</v>
      </c>
      <c r="C140" s="49">
        <v>50000</v>
      </c>
      <c r="D140" s="166"/>
    </row>
    <row r="141" spans="1:4" ht="27.75" customHeight="1">
      <c r="A141" s="168"/>
      <c r="B141" s="36" t="s">
        <v>11</v>
      </c>
      <c r="C141" s="49">
        <v>1000</v>
      </c>
      <c r="D141" s="166"/>
    </row>
    <row r="142" spans="1:4" ht="27.75" customHeight="1">
      <c r="A142" s="168"/>
      <c r="B142" s="36" t="s">
        <v>116</v>
      </c>
      <c r="C142" s="77">
        <v>9020</v>
      </c>
      <c r="D142" s="166"/>
    </row>
    <row r="143" spans="1:4" ht="27.75" customHeight="1">
      <c r="A143" s="168"/>
      <c r="B143" s="38" t="s">
        <v>142</v>
      </c>
      <c r="C143" s="78">
        <v>7000</v>
      </c>
      <c r="D143" s="166"/>
    </row>
    <row r="144" spans="1:4" ht="27.75" customHeight="1">
      <c r="A144" s="169"/>
      <c r="B144" s="38" t="s">
        <v>141</v>
      </c>
      <c r="C144" s="78">
        <v>56299</v>
      </c>
      <c r="D144" s="162"/>
    </row>
    <row r="145" spans="1:4" ht="27.75" customHeight="1">
      <c r="A145" s="159" t="s">
        <v>2</v>
      </c>
      <c r="B145" s="41" t="s">
        <v>4</v>
      </c>
      <c r="C145" s="53">
        <v>40000</v>
      </c>
      <c r="D145" s="161">
        <f>SUM(C145:C146)</f>
        <v>135153</v>
      </c>
    </row>
    <row r="146" spans="1:4" ht="27.75" customHeight="1">
      <c r="A146" s="160"/>
      <c r="B146" s="43" t="s">
        <v>5</v>
      </c>
      <c r="C146" s="52">
        <f>D132-SUM(C134:C145)</f>
        <v>95153</v>
      </c>
      <c r="D146" s="162"/>
    </row>
    <row r="147" spans="1:4" ht="27.75" customHeight="1">
      <c r="A147" s="163" t="s">
        <v>22</v>
      </c>
      <c r="B147" s="164"/>
      <c r="C147" s="165"/>
      <c r="D147" s="79">
        <f>SUM(D132:D133)-SUM(D134:D146)</f>
        <v>0</v>
      </c>
    </row>
    <row r="149" spans="1:4" ht="27.75" customHeight="1">
      <c r="A149" s="154" t="s">
        <v>136</v>
      </c>
      <c r="B149" s="155"/>
      <c r="C149" s="155"/>
      <c r="D149" s="156"/>
    </row>
    <row r="150" spans="1:4" ht="27.75" customHeight="1">
      <c r="A150" s="157" t="s">
        <v>0</v>
      </c>
      <c r="B150" s="72" t="s">
        <v>3</v>
      </c>
      <c r="C150" s="53">
        <v>167820</v>
      </c>
      <c r="D150" s="161">
        <f>SUM(C150:C151)</f>
        <v>207820</v>
      </c>
    </row>
    <row r="151" spans="1:4" ht="27.75" customHeight="1">
      <c r="A151" s="158"/>
      <c r="B151" s="73" t="s">
        <v>137</v>
      </c>
      <c r="C151" s="95">
        <v>40000</v>
      </c>
      <c r="D151" s="166"/>
    </row>
    <row r="152" spans="1:4" ht="27.75" customHeight="1">
      <c r="A152" s="167" t="s">
        <v>1</v>
      </c>
      <c r="B152" s="34" t="s">
        <v>6</v>
      </c>
      <c r="C152" s="75">
        <v>18000</v>
      </c>
      <c r="D152" s="161">
        <f>SUM(C152:C161)</f>
        <v>97820</v>
      </c>
    </row>
    <row r="153" spans="1:4" ht="27.75" customHeight="1">
      <c r="A153" s="168"/>
      <c r="B153" s="36" t="s">
        <v>7</v>
      </c>
      <c r="C153" s="76">
        <v>7000</v>
      </c>
      <c r="D153" s="166"/>
    </row>
    <row r="154" spans="1:4" ht="27.75" customHeight="1">
      <c r="A154" s="168"/>
      <c r="B154" s="38" t="s">
        <v>58</v>
      </c>
      <c r="C154" s="77">
        <v>8000</v>
      </c>
      <c r="D154" s="166"/>
    </row>
    <row r="155" spans="1:4" ht="27.75" customHeight="1">
      <c r="A155" s="168"/>
      <c r="B155" s="36" t="s">
        <v>9</v>
      </c>
      <c r="C155" s="49">
        <v>12000</v>
      </c>
      <c r="D155" s="166"/>
    </row>
    <row r="156" spans="1:4" ht="27.75" customHeight="1">
      <c r="A156" s="168"/>
      <c r="B156" s="36" t="s">
        <v>117</v>
      </c>
      <c r="C156" s="78">
        <v>2300</v>
      </c>
      <c r="D156" s="166"/>
    </row>
    <row r="157" spans="1:4" ht="27.75" customHeight="1">
      <c r="A157" s="168"/>
      <c r="B157" s="36" t="s">
        <v>111</v>
      </c>
      <c r="C157" s="49">
        <v>1500</v>
      </c>
      <c r="D157" s="166"/>
    </row>
    <row r="158" spans="1:4" ht="27.75" customHeight="1">
      <c r="A158" s="168"/>
      <c r="B158" s="38" t="s">
        <v>10</v>
      </c>
      <c r="C158" s="49">
        <v>30000</v>
      </c>
      <c r="D158" s="166"/>
    </row>
    <row r="159" spans="1:4" ht="27.75" customHeight="1">
      <c r="A159" s="168"/>
      <c r="B159" s="36" t="s">
        <v>11</v>
      </c>
      <c r="C159" s="49">
        <v>1000</v>
      </c>
      <c r="D159" s="166"/>
    </row>
    <row r="160" spans="1:4" ht="27.75" customHeight="1">
      <c r="A160" s="168"/>
      <c r="B160" s="36" t="s">
        <v>152</v>
      </c>
      <c r="C160" s="77">
        <v>11020</v>
      </c>
      <c r="D160" s="166"/>
    </row>
    <row r="161" spans="1:4" ht="27.75" customHeight="1">
      <c r="A161" s="169"/>
      <c r="B161" s="38" t="s">
        <v>12</v>
      </c>
      <c r="C161" s="78">
        <v>7000</v>
      </c>
      <c r="D161" s="162"/>
    </row>
    <row r="162" spans="1:4" ht="27.75" customHeight="1">
      <c r="A162" s="159" t="s">
        <v>2</v>
      </c>
      <c r="B162" s="41" t="s">
        <v>4</v>
      </c>
      <c r="C162" s="53">
        <v>80000</v>
      </c>
      <c r="D162" s="161">
        <f>SUM(C162:C163)</f>
        <v>110000</v>
      </c>
    </row>
    <row r="163" spans="1:4" ht="27.75" customHeight="1">
      <c r="A163" s="160"/>
      <c r="B163" s="43" t="s">
        <v>5</v>
      </c>
      <c r="C163" s="52">
        <f>D150-SUM(C152:C162)</f>
        <v>30000</v>
      </c>
      <c r="D163" s="162"/>
    </row>
    <row r="164" spans="1:4" ht="27.75" customHeight="1">
      <c r="A164" s="163" t="s">
        <v>22</v>
      </c>
      <c r="B164" s="164"/>
      <c r="C164" s="165"/>
      <c r="D164" s="79">
        <f>SUM(D150:D151)-SUM(D152:D163)</f>
        <v>0</v>
      </c>
    </row>
    <row r="165" spans="1:4" ht="27.75" customHeight="1">
      <c r="A165" s="154" t="s">
        <v>162</v>
      </c>
      <c r="B165" s="155"/>
      <c r="C165" s="155"/>
      <c r="D165" s="156"/>
    </row>
    <row r="166" spans="1:4" ht="27.75" customHeight="1">
      <c r="A166" s="157" t="s">
        <v>0</v>
      </c>
      <c r="B166" s="72" t="s">
        <v>3</v>
      </c>
      <c r="C166" s="53">
        <v>172151</v>
      </c>
      <c r="D166" s="161">
        <f>SUM(C166:C167)</f>
        <v>245951</v>
      </c>
    </row>
    <row r="167" spans="1:4" ht="27.75" customHeight="1">
      <c r="A167" s="158"/>
      <c r="B167" s="73" t="s">
        <v>164</v>
      </c>
      <c r="C167" s="100">
        <v>73800</v>
      </c>
      <c r="D167" s="166"/>
    </row>
    <row r="168" spans="1:4" ht="27.75" customHeight="1">
      <c r="A168" s="167" t="s">
        <v>1</v>
      </c>
      <c r="B168" s="34" t="s">
        <v>6</v>
      </c>
      <c r="C168" s="75">
        <v>18000</v>
      </c>
      <c r="D168" s="161">
        <f>SUM(C168:C174)</f>
        <v>120020</v>
      </c>
    </row>
    <row r="169" spans="1:4" ht="27.75" customHeight="1">
      <c r="A169" s="168"/>
      <c r="B169" s="36" t="s">
        <v>7</v>
      </c>
      <c r="C169" s="76">
        <v>7000</v>
      </c>
      <c r="D169" s="166"/>
    </row>
    <row r="170" spans="1:4" ht="27.75" customHeight="1">
      <c r="A170" s="168"/>
      <c r="B170" s="38" t="s">
        <v>115</v>
      </c>
      <c r="C170" s="77">
        <v>16000</v>
      </c>
      <c r="D170" s="166"/>
    </row>
    <row r="171" spans="1:4" ht="27.75" customHeight="1">
      <c r="A171" s="168"/>
      <c r="B171" s="36" t="s">
        <v>9</v>
      </c>
      <c r="C171" s="49">
        <v>13000</v>
      </c>
      <c r="D171" s="166"/>
    </row>
    <row r="172" spans="1:4" ht="27.75" customHeight="1">
      <c r="A172" s="168"/>
      <c r="B172" s="36" t="s">
        <v>163</v>
      </c>
      <c r="C172" s="78">
        <v>7000</v>
      </c>
      <c r="D172" s="166"/>
    </row>
    <row r="173" spans="1:4" ht="27.75" customHeight="1">
      <c r="A173" s="168"/>
      <c r="B173" s="36" t="s">
        <v>119</v>
      </c>
      <c r="C173" s="49">
        <v>9020</v>
      </c>
      <c r="D173" s="166"/>
    </row>
    <row r="174" spans="1:4" ht="27.75" customHeight="1">
      <c r="A174" s="168"/>
      <c r="B174" s="38" t="s">
        <v>10</v>
      </c>
      <c r="C174" s="49">
        <v>50000</v>
      </c>
      <c r="D174" s="166"/>
    </row>
    <row r="175" spans="1:4" ht="27.75" customHeight="1">
      <c r="A175" s="168"/>
      <c r="B175" s="112" t="s">
        <v>165</v>
      </c>
      <c r="C175" s="49">
        <v>2300</v>
      </c>
      <c r="D175" s="166"/>
    </row>
    <row r="176" spans="1:4" ht="27.75" customHeight="1">
      <c r="A176" s="168"/>
      <c r="B176" s="112" t="s">
        <v>166</v>
      </c>
      <c r="C176" s="77">
        <v>1500</v>
      </c>
      <c r="D176" s="166"/>
    </row>
    <row r="177" spans="1:4" ht="27.75" customHeight="1">
      <c r="A177" s="159" t="s">
        <v>2</v>
      </c>
      <c r="B177" s="41" t="s">
        <v>4</v>
      </c>
      <c r="C177" s="53">
        <v>40000</v>
      </c>
      <c r="D177" s="161">
        <f>SUM(C177:C178)</f>
        <v>125931</v>
      </c>
    </row>
    <row r="178" spans="1:4" ht="27.75" customHeight="1">
      <c r="A178" s="160"/>
      <c r="B178" s="43" t="s">
        <v>5</v>
      </c>
      <c r="C178" s="52">
        <f>D166-D168-C177</f>
        <v>85931</v>
      </c>
      <c r="D178" s="162"/>
    </row>
    <row r="179" spans="1:4" ht="27.75" customHeight="1">
      <c r="A179" s="163" t="s">
        <v>22</v>
      </c>
      <c r="B179" s="164"/>
      <c r="C179" s="165"/>
      <c r="D179" s="79">
        <f>SUM(D166:D167)-SUM(D168:D178)</f>
        <v>0</v>
      </c>
    </row>
    <row r="180" spans="1:4" ht="27.75" customHeight="1">
      <c r="A180" s="154" t="s">
        <v>168</v>
      </c>
      <c r="B180" s="155"/>
      <c r="C180" s="155"/>
      <c r="D180" s="156"/>
    </row>
    <row r="181" spans="1:4" ht="27.75" customHeight="1">
      <c r="A181" s="103" t="s">
        <v>0</v>
      </c>
      <c r="B181" s="72" t="s">
        <v>3</v>
      </c>
      <c r="C181" s="53">
        <v>172151</v>
      </c>
      <c r="D181" s="102">
        <f>SUM(C181:C181)</f>
        <v>172151</v>
      </c>
    </row>
    <row r="182" spans="1:4" ht="27.75" customHeight="1">
      <c r="A182" s="167" t="s">
        <v>1</v>
      </c>
      <c r="B182" s="34" t="s">
        <v>6</v>
      </c>
      <c r="C182" s="75">
        <v>16000</v>
      </c>
      <c r="D182" s="161">
        <f>SUM(C182:C189)</f>
        <v>89020</v>
      </c>
    </row>
    <row r="183" spans="1:4" ht="27.75" customHeight="1">
      <c r="A183" s="168"/>
      <c r="B183" s="36" t="s">
        <v>7</v>
      </c>
      <c r="C183" s="76">
        <v>5000</v>
      </c>
      <c r="D183" s="166"/>
    </row>
    <row r="184" spans="1:4" ht="27.75" customHeight="1">
      <c r="A184" s="168"/>
      <c r="B184" s="38" t="s">
        <v>58</v>
      </c>
      <c r="C184" s="77">
        <v>8000</v>
      </c>
      <c r="D184" s="166"/>
    </row>
    <row r="185" spans="1:4" ht="27.75" customHeight="1">
      <c r="A185" s="168"/>
      <c r="B185" s="36" t="s">
        <v>9</v>
      </c>
      <c r="C185" s="49">
        <v>13000</v>
      </c>
      <c r="D185" s="166"/>
    </row>
    <row r="186" spans="1:4" ht="27.75" customHeight="1">
      <c r="A186" s="168"/>
      <c r="B186" s="36" t="s">
        <v>163</v>
      </c>
      <c r="C186" s="78">
        <v>7000</v>
      </c>
      <c r="D186" s="166"/>
    </row>
    <row r="187" spans="1:4" ht="27.75" customHeight="1">
      <c r="A187" s="168"/>
      <c r="B187" s="36" t="s">
        <v>119</v>
      </c>
      <c r="C187" s="49">
        <v>9020</v>
      </c>
      <c r="D187" s="166"/>
    </row>
    <row r="188" spans="1:4" ht="27.75" customHeight="1">
      <c r="A188" s="168"/>
      <c r="B188" s="38" t="s">
        <v>169</v>
      </c>
      <c r="C188" s="49">
        <v>1000</v>
      </c>
      <c r="D188" s="166"/>
    </row>
    <row r="189" spans="1:4" ht="27.75" customHeight="1">
      <c r="A189" s="168"/>
      <c r="B189" s="38" t="s">
        <v>10</v>
      </c>
      <c r="C189" s="49">
        <v>30000</v>
      </c>
      <c r="D189" s="166"/>
    </row>
    <row r="190" spans="1:4" ht="27.75" customHeight="1">
      <c r="A190" s="168"/>
      <c r="B190" s="112" t="s">
        <v>165</v>
      </c>
      <c r="C190" s="49">
        <v>2300</v>
      </c>
      <c r="D190" s="166"/>
    </row>
    <row r="191" spans="1:4" ht="27.75" customHeight="1">
      <c r="A191" s="169"/>
      <c r="B191" s="112" t="s">
        <v>166</v>
      </c>
      <c r="C191" s="77">
        <v>1500</v>
      </c>
      <c r="D191" s="166"/>
    </row>
    <row r="192" spans="1:4" ht="27.75" customHeight="1">
      <c r="A192" s="159" t="s">
        <v>2</v>
      </c>
      <c r="B192" s="41" t="s">
        <v>4</v>
      </c>
      <c r="C192" s="53">
        <v>40000</v>
      </c>
      <c r="D192" s="161">
        <f>SUM(C192:C193)</f>
        <v>83131</v>
      </c>
    </row>
    <row r="193" spans="1:4" ht="27.75" customHeight="1">
      <c r="A193" s="160"/>
      <c r="B193" s="43" t="s">
        <v>5</v>
      </c>
      <c r="C193" s="52">
        <f>D181-D182-C192</f>
        <v>43131</v>
      </c>
      <c r="D193" s="162"/>
    </row>
    <row r="194" spans="1:4" ht="27.75" customHeight="1">
      <c r="A194" s="163" t="s">
        <v>22</v>
      </c>
      <c r="B194" s="164"/>
      <c r="C194" s="165"/>
      <c r="D194" s="79">
        <f>SUM(D181:D181)-SUM(D182:D193)</f>
        <v>0</v>
      </c>
    </row>
    <row r="196" spans="1:4" ht="27.75" customHeight="1">
      <c r="A196" s="154" t="s">
        <v>170</v>
      </c>
      <c r="B196" s="155"/>
      <c r="C196" s="155"/>
      <c r="D196" s="156"/>
    </row>
    <row r="197" spans="1:4" ht="27.75" customHeight="1">
      <c r="A197" s="157" t="s">
        <v>0</v>
      </c>
      <c r="B197" s="72" t="s">
        <v>3</v>
      </c>
      <c r="C197" s="53">
        <v>182848</v>
      </c>
      <c r="D197" s="161">
        <f>SUM(C197:C198)</f>
        <v>256448</v>
      </c>
    </row>
    <row r="198" spans="1:4" ht="27.75" customHeight="1">
      <c r="A198" s="158"/>
      <c r="B198" s="73" t="s">
        <v>164</v>
      </c>
      <c r="C198" s="120">
        <v>73600</v>
      </c>
      <c r="D198" s="166"/>
    </row>
    <row r="199" spans="1:4" ht="27.75" customHeight="1">
      <c r="A199" s="167" t="s">
        <v>1</v>
      </c>
      <c r="B199" s="34" t="s">
        <v>6</v>
      </c>
      <c r="C199" s="75">
        <v>18000</v>
      </c>
      <c r="D199" s="161">
        <f>SUM(C199:C205)</f>
        <v>122000</v>
      </c>
    </row>
    <row r="200" spans="1:4" ht="27.75" customHeight="1">
      <c r="A200" s="168"/>
      <c r="B200" s="36" t="s">
        <v>7</v>
      </c>
      <c r="C200" s="76">
        <v>7000</v>
      </c>
      <c r="D200" s="170"/>
    </row>
    <row r="201" spans="1:4" ht="27.75" customHeight="1">
      <c r="A201" s="168"/>
      <c r="B201" s="38" t="s">
        <v>115</v>
      </c>
      <c r="C201" s="77">
        <v>16000</v>
      </c>
      <c r="D201" s="170"/>
    </row>
    <row r="202" spans="1:4" ht="27.75" customHeight="1">
      <c r="A202" s="168"/>
      <c r="B202" s="36" t="s">
        <v>9</v>
      </c>
      <c r="C202" s="49">
        <v>13000</v>
      </c>
      <c r="D202" s="170"/>
    </row>
    <row r="203" spans="1:4" ht="27.75" customHeight="1">
      <c r="A203" s="168"/>
      <c r="B203" s="36" t="s">
        <v>163</v>
      </c>
      <c r="C203" s="78">
        <v>7000</v>
      </c>
      <c r="D203" s="170"/>
    </row>
    <row r="204" spans="1:4" ht="27.75" customHeight="1">
      <c r="A204" s="168"/>
      <c r="B204" s="36" t="s">
        <v>169</v>
      </c>
      <c r="C204" s="78">
        <v>1000</v>
      </c>
      <c r="D204" s="170"/>
    </row>
    <row r="205" spans="1:4" ht="27.75" customHeight="1">
      <c r="A205" s="168"/>
      <c r="B205" s="38" t="s">
        <v>10</v>
      </c>
      <c r="C205" s="49">
        <v>60000</v>
      </c>
      <c r="D205" s="170"/>
    </row>
    <row r="206" spans="1:4" ht="27.75" customHeight="1">
      <c r="A206" s="168"/>
      <c r="B206" s="112" t="s">
        <v>165</v>
      </c>
      <c r="C206" s="49">
        <v>2300</v>
      </c>
      <c r="D206" s="170"/>
    </row>
    <row r="207" spans="1:4" ht="27.75" customHeight="1">
      <c r="A207" s="169"/>
      <c r="B207" s="112" t="s">
        <v>166</v>
      </c>
      <c r="C207" s="77">
        <v>1500</v>
      </c>
      <c r="D207" s="171"/>
    </row>
    <row r="208" spans="1:4" ht="27.75" customHeight="1">
      <c r="A208" s="159" t="s">
        <v>2</v>
      </c>
      <c r="B208" s="41" t="s">
        <v>4</v>
      </c>
      <c r="C208" s="53">
        <v>40000</v>
      </c>
      <c r="D208" s="161">
        <f>SUM(C208:C209)</f>
        <v>134448</v>
      </c>
    </row>
    <row r="209" spans="1:4" ht="27.75" customHeight="1">
      <c r="A209" s="160"/>
      <c r="B209" s="43" t="s">
        <v>5</v>
      </c>
      <c r="C209" s="52">
        <f>D197-D199-C208</f>
        <v>94448</v>
      </c>
      <c r="D209" s="162"/>
    </row>
    <row r="210" spans="1:4" ht="27.75" customHeight="1">
      <c r="A210" s="163" t="s">
        <v>22</v>
      </c>
      <c r="B210" s="164"/>
      <c r="C210" s="165"/>
      <c r="D210" s="79">
        <f>SUM(D197:D198)-SUM(D199:D209)</f>
        <v>0</v>
      </c>
    </row>
    <row r="212" spans="1:4" ht="27.75" customHeight="1">
      <c r="A212" s="154" t="s">
        <v>183</v>
      </c>
      <c r="B212" s="155"/>
      <c r="C212" s="155"/>
      <c r="D212" s="156"/>
    </row>
    <row r="213" spans="1:4" ht="27.75" customHeight="1">
      <c r="A213" s="157" t="s">
        <v>0</v>
      </c>
      <c r="B213" s="72" t="s">
        <v>3</v>
      </c>
      <c r="C213" s="53">
        <v>188506</v>
      </c>
      <c r="D213" s="161">
        <f>SUM(C213:C214)</f>
        <v>228506</v>
      </c>
    </row>
    <row r="214" spans="1:4" ht="27.75" customHeight="1">
      <c r="A214" s="158"/>
      <c r="B214" s="73" t="s">
        <v>137</v>
      </c>
      <c r="C214" s="122">
        <v>40000</v>
      </c>
      <c r="D214" s="166"/>
    </row>
    <row r="215" spans="1:4" ht="27.75" customHeight="1">
      <c r="A215" s="167" t="s">
        <v>1</v>
      </c>
      <c r="B215" s="34" t="s">
        <v>6</v>
      </c>
      <c r="C215" s="75">
        <v>18000</v>
      </c>
      <c r="D215" s="161">
        <f>SUM(C215:C221)</f>
        <v>94000</v>
      </c>
    </row>
    <row r="216" spans="1:4" ht="27.75" customHeight="1">
      <c r="A216" s="168"/>
      <c r="B216" s="36" t="s">
        <v>7</v>
      </c>
      <c r="C216" s="76">
        <v>7000</v>
      </c>
      <c r="D216" s="170"/>
    </row>
    <row r="217" spans="1:4" ht="27.75" customHeight="1">
      <c r="A217" s="168"/>
      <c r="B217" s="38" t="s">
        <v>115</v>
      </c>
      <c r="C217" s="77">
        <v>8000</v>
      </c>
      <c r="D217" s="170"/>
    </row>
    <row r="218" spans="1:4" ht="27.75" customHeight="1">
      <c r="A218" s="168"/>
      <c r="B218" s="36" t="s">
        <v>9</v>
      </c>
      <c r="C218" s="49">
        <v>13000</v>
      </c>
      <c r="D218" s="170"/>
    </row>
    <row r="219" spans="1:4" ht="27.75" customHeight="1">
      <c r="A219" s="168"/>
      <c r="B219" s="36" t="s">
        <v>163</v>
      </c>
      <c r="C219" s="78">
        <v>7000</v>
      </c>
      <c r="D219" s="170"/>
    </row>
    <row r="220" spans="1:4" ht="27.75" customHeight="1">
      <c r="A220" s="168"/>
      <c r="B220" s="36" t="s">
        <v>169</v>
      </c>
      <c r="C220" s="78">
        <v>1000</v>
      </c>
      <c r="D220" s="170"/>
    </row>
    <row r="221" spans="1:4" ht="27.75" customHeight="1">
      <c r="A221" s="168"/>
      <c r="B221" s="38" t="s">
        <v>10</v>
      </c>
      <c r="C221" s="49">
        <v>40000</v>
      </c>
      <c r="D221" s="170"/>
    </row>
    <row r="222" spans="1:4" ht="27.75" customHeight="1">
      <c r="A222" s="168"/>
      <c r="B222" s="112" t="s">
        <v>165</v>
      </c>
      <c r="C222" s="49">
        <v>2300</v>
      </c>
      <c r="D222" s="170"/>
    </row>
    <row r="223" spans="1:4" ht="27.75" customHeight="1">
      <c r="A223" s="169"/>
      <c r="B223" s="112" t="s">
        <v>166</v>
      </c>
      <c r="C223" s="77">
        <v>1500</v>
      </c>
      <c r="D223" s="171"/>
    </row>
    <row r="224" spans="1:4" ht="27.75" customHeight="1">
      <c r="A224" s="159" t="s">
        <v>2</v>
      </c>
      <c r="B224" s="41" t="s">
        <v>4</v>
      </c>
      <c r="C224" s="53">
        <v>80000</v>
      </c>
      <c r="D224" s="161">
        <f>SUM(C224:C225)</f>
        <v>134506</v>
      </c>
    </row>
    <row r="225" spans="1:4" ht="27.75" customHeight="1">
      <c r="A225" s="160"/>
      <c r="B225" s="43" t="s">
        <v>5</v>
      </c>
      <c r="C225" s="52">
        <f>D213-D215-C224</f>
        <v>54506</v>
      </c>
      <c r="D225" s="162"/>
    </row>
    <row r="226" spans="1:4" ht="27.75" customHeight="1">
      <c r="A226" s="163" t="s">
        <v>22</v>
      </c>
      <c r="B226" s="164"/>
      <c r="C226" s="165"/>
      <c r="D226" s="79">
        <f>SUM(D213:D214)-SUM(D215:D225)</f>
        <v>0</v>
      </c>
    </row>
    <row r="228" spans="1:4" ht="27.75" customHeight="1">
      <c r="A228" s="154" t="s">
        <v>184</v>
      </c>
      <c r="B228" s="155"/>
      <c r="C228" s="155"/>
      <c r="D228" s="156"/>
    </row>
    <row r="229" spans="1:4" ht="27.75" customHeight="1">
      <c r="A229" s="157" t="s">
        <v>0</v>
      </c>
      <c r="B229" s="72" t="s">
        <v>185</v>
      </c>
      <c r="C229" s="53">
        <v>189986</v>
      </c>
      <c r="D229" s="161">
        <f>SUM(C229:C230)</f>
        <v>263586</v>
      </c>
    </row>
    <row r="230" spans="1:4" ht="27.75" customHeight="1">
      <c r="A230" s="158"/>
      <c r="B230" s="73" t="s">
        <v>133</v>
      </c>
      <c r="C230" s="125">
        <v>73600</v>
      </c>
      <c r="D230" s="166"/>
    </row>
    <row r="231" spans="1:4" ht="27.75" customHeight="1">
      <c r="A231" s="167" t="s">
        <v>1</v>
      </c>
      <c r="B231" s="34" t="s">
        <v>6</v>
      </c>
      <c r="C231" s="75">
        <v>18000</v>
      </c>
      <c r="D231" s="161">
        <f>SUM(C231:C237)</f>
        <v>112000</v>
      </c>
    </row>
    <row r="232" spans="1:4" ht="27.75" customHeight="1">
      <c r="A232" s="168"/>
      <c r="B232" s="36" t="s">
        <v>7</v>
      </c>
      <c r="C232" s="76">
        <v>7000</v>
      </c>
      <c r="D232" s="170"/>
    </row>
    <row r="233" spans="1:4" ht="27.75" customHeight="1">
      <c r="A233" s="168"/>
      <c r="B233" s="38" t="s">
        <v>115</v>
      </c>
      <c r="C233" s="77">
        <v>16000</v>
      </c>
      <c r="D233" s="170"/>
    </row>
    <row r="234" spans="1:4" ht="27.75" customHeight="1">
      <c r="A234" s="168"/>
      <c r="B234" s="36" t="s">
        <v>9</v>
      </c>
      <c r="C234" s="49">
        <v>13000</v>
      </c>
      <c r="D234" s="170"/>
    </row>
    <row r="235" spans="1:4" ht="27.75" customHeight="1">
      <c r="A235" s="168"/>
      <c r="B235" s="36" t="s">
        <v>163</v>
      </c>
      <c r="C235" s="78">
        <v>7000</v>
      </c>
      <c r="D235" s="170"/>
    </row>
    <row r="236" spans="1:4" ht="27.75" customHeight="1">
      <c r="A236" s="168"/>
      <c r="B236" s="36" t="s">
        <v>169</v>
      </c>
      <c r="C236" s="78">
        <v>1000</v>
      </c>
      <c r="D236" s="170"/>
    </row>
    <row r="237" spans="1:4" ht="27.75" customHeight="1">
      <c r="A237" s="168"/>
      <c r="B237" s="38" t="s">
        <v>10</v>
      </c>
      <c r="C237" s="49">
        <v>50000</v>
      </c>
      <c r="D237" s="170"/>
    </row>
    <row r="238" spans="1:4" ht="27.75" customHeight="1">
      <c r="A238" s="168"/>
      <c r="B238" s="112" t="s">
        <v>165</v>
      </c>
      <c r="C238" s="49">
        <v>2300</v>
      </c>
      <c r="D238" s="170"/>
    </row>
    <row r="239" spans="1:4" ht="27.75" customHeight="1">
      <c r="A239" s="169"/>
      <c r="B239" s="112" t="s">
        <v>166</v>
      </c>
      <c r="C239" s="77">
        <v>1500</v>
      </c>
      <c r="D239" s="171"/>
    </row>
    <row r="240" spans="1:4" ht="27.75" customHeight="1">
      <c r="A240" s="159" t="s">
        <v>2</v>
      </c>
      <c r="B240" s="41" t="s">
        <v>4</v>
      </c>
      <c r="C240" s="53">
        <v>80000</v>
      </c>
      <c r="D240" s="161">
        <f>SUM(C240:C241)</f>
        <v>151586</v>
      </c>
    </row>
    <row r="241" spans="1:4" ht="27.75" customHeight="1">
      <c r="A241" s="160"/>
      <c r="B241" s="43" t="s">
        <v>5</v>
      </c>
      <c r="C241" s="52">
        <f>D229-D231-C240</f>
        <v>71586</v>
      </c>
      <c r="D241" s="162"/>
    </row>
    <row r="242" spans="1:4" ht="27.75" customHeight="1">
      <c r="A242" s="163" t="s">
        <v>22</v>
      </c>
      <c r="B242" s="164"/>
      <c r="C242" s="165"/>
      <c r="D242" s="79">
        <f>SUM(D229:D230)-SUM(D231:D241)</f>
        <v>0</v>
      </c>
    </row>
    <row r="244" spans="1:4" ht="27.75" customHeight="1">
      <c r="A244" s="179" t="s">
        <v>192</v>
      </c>
      <c r="B244" s="180"/>
      <c r="C244" s="180"/>
      <c r="D244" s="181"/>
    </row>
    <row r="245" spans="1:4" ht="27.75" customHeight="1">
      <c r="A245" s="157" t="s">
        <v>0</v>
      </c>
      <c r="B245" s="131" t="s">
        <v>185</v>
      </c>
      <c r="C245" s="53">
        <v>181400</v>
      </c>
      <c r="D245" s="161">
        <f>SUM(C245:C246)</f>
        <v>281400</v>
      </c>
    </row>
    <row r="246" spans="1:4" ht="27.75" customHeight="1">
      <c r="A246" s="158"/>
      <c r="B246" s="74" t="s">
        <v>193</v>
      </c>
      <c r="C246" s="128">
        <v>100000</v>
      </c>
      <c r="D246" s="166"/>
    </row>
    <row r="247" spans="1:4" ht="27.75" customHeight="1">
      <c r="A247" s="167" t="s">
        <v>1</v>
      </c>
      <c r="B247" s="41" t="s">
        <v>6</v>
      </c>
      <c r="C247" s="75">
        <v>6000</v>
      </c>
      <c r="D247" s="161">
        <f>SUM(C247:C254)</f>
        <v>75000</v>
      </c>
    </row>
    <row r="248" spans="1:4" ht="27.75" customHeight="1">
      <c r="A248" s="168"/>
      <c r="B248" s="36" t="s">
        <v>7</v>
      </c>
      <c r="C248" s="50">
        <v>2000</v>
      </c>
      <c r="D248" s="170"/>
    </row>
    <row r="249" spans="1:4" ht="27.75" customHeight="1">
      <c r="A249" s="168"/>
      <c r="B249" s="36" t="s">
        <v>58</v>
      </c>
      <c r="C249" s="50">
        <v>10000</v>
      </c>
      <c r="D249" s="170"/>
    </row>
    <row r="250" spans="1:4" ht="27.75" customHeight="1">
      <c r="A250" s="168"/>
      <c r="B250" s="38" t="s">
        <v>9</v>
      </c>
      <c r="C250" s="49">
        <v>7000</v>
      </c>
      <c r="D250" s="170"/>
    </row>
    <row r="251" spans="1:4" ht="27.75" customHeight="1">
      <c r="A251" s="168"/>
      <c r="B251" s="36" t="s">
        <v>163</v>
      </c>
      <c r="C251" s="49">
        <v>7000</v>
      </c>
      <c r="D251" s="170"/>
    </row>
    <row r="252" spans="1:4" ht="27.75" customHeight="1">
      <c r="A252" s="168"/>
      <c r="B252" s="36" t="s">
        <v>169</v>
      </c>
      <c r="C252" s="49">
        <v>1000</v>
      </c>
      <c r="D252" s="170"/>
    </row>
    <row r="253" spans="1:4" ht="27.75" customHeight="1">
      <c r="A253" s="168"/>
      <c r="B253" s="36" t="s">
        <v>194</v>
      </c>
      <c r="C253" s="129">
        <v>12000</v>
      </c>
      <c r="D253" s="170"/>
    </row>
    <row r="254" spans="1:4" ht="27.75" customHeight="1">
      <c r="A254" s="168"/>
      <c r="B254" s="36" t="s">
        <v>10</v>
      </c>
      <c r="C254" s="49">
        <v>30000</v>
      </c>
      <c r="D254" s="171"/>
    </row>
    <row r="255" spans="1:4" ht="27.75" customHeight="1">
      <c r="A255" s="168"/>
      <c r="B255" s="132" t="s">
        <v>198</v>
      </c>
      <c r="C255" s="49">
        <v>2300</v>
      </c>
      <c r="D255" s="183"/>
    </row>
    <row r="256" spans="1:4" ht="27.75" customHeight="1">
      <c r="A256" s="169"/>
      <c r="B256" s="74" t="s">
        <v>199</v>
      </c>
      <c r="C256" s="52">
        <v>2000</v>
      </c>
      <c r="D256" s="184"/>
    </row>
    <row r="257" spans="1:4" ht="27.75" customHeight="1">
      <c r="A257" s="159" t="s">
        <v>2</v>
      </c>
      <c r="B257" s="34" t="s">
        <v>4</v>
      </c>
      <c r="C257" s="53">
        <v>40000</v>
      </c>
      <c r="D257" s="161">
        <f>SUM(C257:C258)</f>
        <v>206400</v>
      </c>
    </row>
    <row r="258" spans="1:4" ht="27.75" customHeight="1">
      <c r="A258" s="160"/>
      <c r="B258" s="43" t="s">
        <v>5</v>
      </c>
      <c r="C258" s="128">
        <f>D245-D247-C257</f>
        <v>166400</v>
      </c>
      <c r="D258" s="162"/>
    </row>
    <row r="259" spans="1:4" ht="27.75" customHeight="1">
      <c r="A259" s="163" t="s">
        <v>22</v>
      </c>
      <c r="B259" s="164"/>
      <c r="C259" s="165"/>
      <c r="D259" s="79">
        <f>SUM(D245:D246)-SUM(D247:D258)</f>
        <v>0</v>
      </c>
    </row>
    <row r="261" spans="1:4" ht="27.75" customHeight="1">
      <c r="A261" s="179" t="s">
        <v>203</v>
      </c>
      <c r="B261" s="180"/>
      <c r="C261" s="180"/>
      <c r="D261" s="181"/>
    </row>
    <row r="262" spans="1:4" ht="27.75" customHeight="1">
      <c r="A262" s="157" t="s">
        <v>0</v>
      </c>
      <c r="B262" s="72" t="s">
        <v>204</v>
      </c>
      <c r="C262" s="53">
        <v>75061</v>
      </c>
      <c r="D262" s="161">
        <f>SUM(C262:C263)</f>
        <v>127481</v>
      </c>
    </row>
    <row r="263" spans="1:4" ht="27.75" customHeight="1">
      <c r="A263" s="172"/>
      <c r="B263" s="74" t="s">
        <v>205</v>
      </c>
      <c r="C263" s="52">
        <v>52420</v>
      </c>
      <c r="D263" s="171"/>
    </row>
    <row r="264" spans="1:4" ht="27.75" customHeight="1">
      <c r="A264" s="136"/>
      <c r="B264" s="135" t="s">
        <v>208</v>
      </c>
      <c r="C264" s="53">
        <v>8000</v>
      </c>
      <c r="D264" s="161">
        <v>39000</v>
      </c>
    </row>
    <row r="265" spans="1:4" ht="27.75" customHeight="1">
      <c r="A265" s="136"/>
      <c r="B265" s="112" t="s">
        <v>209</v>
      </c>
      <c r="C265" s="49">
        <v>1000</v>
      </c>
      <c r="D265" s="170"/>
    </row>
    <row r="266" spans="1:4" ht="27.75" customHeight="1">
      <c r="A266" s="136"/>
      <c r="B266" s="36" t="s">
        <v>211</v>
      </c>
      <c r="C266" s="49">
        <v>30000</v>
      </c>
      <c r="D266" s="171"/>
    </row>
    <row r="267" spans="1:4" ht="27.75" customHeight="1">
      <c r="A267" s="136"/>
      <c r="B267" s="36" t="s">
        <v>206</v>
      </c>
      <c r="C267" s="50">
        <v>2000</v>
      </c>
      <c r="D267" s="178"/>
    </row>
    <row r="268" spans="1:4" ht="27.75" customHeight="1">
      <c r="A268" s="136"/>
      <c r="B268" s="36" t="s">
        <v>207</v>
      </c>
      <c r="C268" s="50">
        <v>2500</v>
      </c>
      <c r="D268" s="178"/>
    </row>
    <row r="269" spans="1:4" ht="27.75" customHeight="1">
      <c r="A269" s="190" t="s">
        <v>2</v>
      </c>
      <c r="B269" s="34" t="s">
        <v>4</v>
      </c>
      <c r="C269" s="53">
        <v>40000</v>
      </c>
      <c r="D269" s="161">
        <f>SUM(C269:C270)</f>
        <v>88481</v>
      </c>
    </row>
    <row r="270" spans="1:4" ht="27.75" customHeight="1">
      <c r="A270" s="190"/>
      <c r="B270" s="43" t="s">
        <v>5</v>
      </c>
      <c r="C270" s="133">
        <f>D262-D264-C269</f>
        <v>48481</v>
      </c>
      <c r="D270" s="162"/>
    </row>
    <row r="271" spans="1:4" ht="27.75" customHeight="1">
      <c r="A271" s="163" t="s">
        <v>22</v>
      </c>
      <c r="B271" s="164"/>
      <c r="C271" s="165"/>
      <c r="D271" s="79">
        <f>SUM(D262:D263)-SUM(D264:D270)</f>
        <v>0</v>
      </c>
    </row>
    <row r="273" spans="1:4" ht="27.75" customHeight="1">
      <c r="A273" s="179" t="s">
        <v>236</v>
      </c>
      <c r="B273" s="180"/>
      <c r="C273" s="180"/>
      <c r="D273" s="181"/>
    </row>
    <row r="274" spans="1:4" ht="27.75" customHeight="1">
      <c r="A274" s="188" t="s">
        <v>0</v>
      </c>
      <c r="B274" s="72" t="s">
        <v>204</v>
      </c>
      <c r="C274" s="53">
        <v>266961</v>
      </c>
      <c r="D274" s="161">
        <f>SUM(C274:C275)</f>
        <v>293171</v>
      </c>
    </row>
    <row r="275" spans="1:4" ht="27.75" customHeight="1">
      <c r="A275" s="189"/>
      <c r="B275" s="74" t="s">
        <v>205</v>
      </c>
      <c r="C275" s="52">
        <v>26210</v>
      </c>
      <c r="D275" s="171"/>
    </row>
    <row r="276" spans="1:4" ht="27.75" customHeight="1">
      <c r="A276" s="146"/>
      <c r="B276" s="135" t="s">
        <v>237</v>
      </c>
      <c r="C276" s="53">
        <v>30000</v>
      </c>
      <c r="D276" s="161">
        <f>SUM(C276:C280)</f>
        <v>40000</v>
      </c>
    </row>
    <row r="277" spans="1:4" ht="27.75" customHeight="1">
      <c r="A277" s="146"/>
      <c r="B277" s="112" t="s">
        <v>238</v>
      </c>
      <c r="C277" s="49">
        <v>6000</v>
      </c>
      <c r="D277" s="170"/>
    </row>
    <row r="278" spans="1:4" ht="27.75" customHeight="1">
      <c r="A278" s="108" t="s">
        <v>240</v>
      </c>
      <c r="B278" s="112" t="s">
        <v>232</v>
      </c>
      <c r="C278" s="49">
        <v>2000</v>
      </c>
      <c r="D278" s="170"/>
    </row>
    <row r="279" spans="1:4" ht="27.75" customHeight="1">
      <c r="A279" s="146"/>
      <c r="B279" s="112" t="s">
        <v>239</v>
      </c>
      <c r="C279" s="49">
        <v>1000</v>
      </c>
      <c r="D279" s="170"/>
    </row>
    <row r="280" spans="1:4" ht="27.75" customHeight="1">
      <c r="A280" s="146"/>
      <c r="B280" s="36" t="s">
        <v>243</v>
      </c>
      <c r="C280" s="49">
        <v>1000</v>
      </c>
      <c r="D280" s="171"/>
    </row>
    <row r="281" spans="1:4" ht="27.75" customHeight="1">
      <c r="A281" s="182" t="s">
        <v>2</v>
      </c>
      <c r="B281" s="34" t="s">
        <v>4</v>
      </c>
      <c r="C281" s="53">
        <v>40000</v>
      </c>
      <c r="D281" s="161">
        <f>SUM(C281:C282)</f>
        <v>253171</v>
      </c>
    </row>
    <row r="282" spans="1:4" ht="27.75" customHeight="1">
      <c r="A282" s="182"/>
      <c r="B282" s="43" t="s">
        <v>5</v>
      </c>
      <c r="C282" s="139">
        <f>D274-D276-C281</f>
        <v>213171</v>
      </c>
      <c r="D282" s="162"/>
    </row>
    <row r="283" spans="1:4" ht="27.75" customHeight="1">
      <c r="A283" s="163" t="s">
        <v>22</v>
      </c>
      <c r="B283" s="164"/>
      <c r="C283" s="165"/>
      <c r="D283" s="79">
        <f>SUM(D274:D275)-SUM(D276:D282)</f>
        <v>0</v>
      </c>
    </row>
    <row r="286" spans="1:4" ht="27.75" customHeight="1">
      <c r="A286" s="185" t="s">
        <v>247</v>
      </c>
      <c r="B286" s="186"/>
      <c r="C286" s="186"/>
      <c r="D286" s="187"/>
    </row>
    <row r="287" spans="1:4" ht="27.75" customHeight="1">
      <c r="A287" s="188" t="s">
        <v>0</v>
      </c>
      <c r="B287" s="72" t="s">
        <v>204</v>
      </c>
      <c r="C287" s="53">
        <v>231535</v>
      </c>
      <c r="D287" s="161">
        <f>SUM(C287:C289)</f>
        <v>333895</v>
      </c>
    </row>
    <row r="288" spans="1:4" ht="27.75" customHeight="1">
      <c r="A288" s="239"/>
      <c r="B288" s="132" t="s">
        <v>248</v>
      </c>
      <c r="C288" s="150">
        <v>50000</v>
      </c>
      <c r="D288" s="170"/>
    </row>
    <row r="289" spans="1:4" ht="27.75" customHeight="1">
      <c r="A289" s="189"/>
      <c r="B289" s="74" t="s">
        <v>205</v>
      </c>
      <c r="C289" s="52">
        <v>52360</v>
      </c>
      <c r="D289" s="171"/>
    </row>
    <row r="290" spans="1:4" ht="27.75" customHeight="1">
      <c r="A290" s="146"/>
      <c r="B290" s="135" t="s">
        <v>237</v>
      </c>
      <c r="C290" s="53">
        <v>30000</v>
      </c>
      <c r="D290" s="161">
        <f>SUM(C290:C294)</f>
        <v>47025</v>
      </c>
    </row>
    <row r="291" spans="1:4" ht="27.75" customHeight="1">
      <c r="A291" s="146"/>
      <c r="B291" s="135" t="s">
        <v>249</v>
      </c>
      <c r="C291" s="153">
        <v>7040</v>
      </c>
      <c r="D291" s="170"/>
    </row>
    <row r="292" spans="1:4" ht="27.75" customHeight="1">
      <c r="A292" s="146"/>
      <c r="B292" s="112" t="s">
        <v>250</v>
      </c>
      <c r="C292" s="49">
        <v>4600</v>
      </c>
      <c r="D292" s="170"/>
    </row>
    <row r="293" spans="1:4" ht="27.75" customHeight="1">
      <c r="A293" s="108" t="s">
        <v>240</v>
      </c>
      <c r="B293" s="112" t="s">
        <v>245</v>
      </c>
      <c r="C293" s="49">
        <v>4385</v>
      </c>
      <c r="D293" s="170"/>
    </row>
    <row r="294" spans="1:4" ht="27.75" customHeight="1">
      <c r="A294" s="146"/>
      <c r="B294" s="112" t="s">
        <v>239</v>
      </c>
      <c r="C294" s="49">
        <v>1000</v>
      </c>
      <c r="D294" s="170"/>
    </row>
    <row r="295" spans="1:4" ht="27.75" customHeight="1">
      <c r="A295" s="182" t="s">
        <v>2</v>
      </c>
      <c r="B295" s="34" t="s">
        <v>4</v>
      </c>
      <c r="C295" s="53">
        <v>40000</v>
      </c>
      <c r="D295" s="161">
        <f>SUM(C295:C296)</f>
        <v>286870</v>
      </c>
    </row>
    <row r="296" spans="1:4" ht="27.75" customHeight="1">
      <c r="A296" s="182"/>
      <c r="B296" s="43" t="s">
        <v>5</v>
      </c>
      <c r="C296" s="147">
        <f>D287-D290-C295</f>
        <v>246870</v>
      </c>
      <c r="D296" s="162"/>
    </row>
    <row r="297" spans="1:4" ht="27.75" customHeight="1">
      <c r="A297" s="163" t="s">
        <v>22</v>
      </c>
      <c r="B297" s="164"/>
      <c r="C297" s="165"/>
      <c r="D297" s="79">
        <f>SUM(D287:D289)-SUM(D290:D296)</f>
        <v>0</v>
      </c>
    </row>
  </sheetData>
  <mergeCells count="133">
    <mergeCell ref="D290:D294"/>
    <mergeCell ref="A295:A296"/>
    <mergeCell ref="D295:D296"/>
    <mergeCell ref="A297:C297"/>
    <mergeCell ref="D247:D254"/>
    <mergeCell ref="D255:D256"/>
    <mergeCell ref="A208:A209"/>
    <mergeCell ref="D208:D209"/>
    <mergeCell ref="D199:D207"/>
    <mergeCell ref="A199:A207"/>
    <mergeCell ref="A286:D286"/>
    <mergeCell ref="A287:A289"/>
    <mergeCell ref="D287:D289"/>
    <mergeCell ref="A273:D273"/>
    <mergeCell ref="A274:A275"/>
    <mergeCell ref="D274:D275"/>
    <mergeCell ref="D276:D280"/>
    <mergeCell ref="A281:A282"/>
    <mergeCell ref="D281:D282"/>
    <mergeCell ref="A283:C283"/>
    <mergeCell ref="A261:D261"/>
    <mergeCell ref="A262:A263"/>
    <mergeCell ref="D262:D263"/>
    <mergeCell ref="A269:A270"/>
    <mergeCell ref="D269:D270"/>
    <mergeCell ref="A271:C271"/>
    <mergeCell ref="D267:D268"/>
    <mergeCell ref="D264:D266"/>
    <mergeCell ref="A244:D244"/>
    <mergeCell ref="A245:A246"/>
    <mergeCell ref="D245:D246"/>
    <mergeCell ref="A247:A256"/>
    <mergeCell ref="A257:A258"/>
    <mergeCell ref="D257:D258"/>
    <mergeCell ref="A259:C259"/>
    <mergeCell ref="A180:D180"/>
    <mergeCell ref="A182:A191"/>
    <mergeCell ref="D182:D191"/>
    <mergeCell ref="A162:A163"/>
    <mergeCell ref="D162:D163"/>
    <mergeCell ref="A164:C164"/>
    <mergeCell ref="A149:D149"/>
    <mergeCell ref="A150:A151"/>
    <mergeCell ref="D150:D151"/>
    <mergeCell ref="A152:A161"/>
    <mergeCell ref="D152:D161"/>
    <mergeCell ref="A177:A178"/>
    <mergeCell ref="D177:D178"/>
    <mergeCell ref="A179:C179"/>
    <mergeCell ref="A1:C1"/>
    <mergeCell ref="A13:C13"/>
    <mergeCell ref="A15:A21"/>
    <mergeCell ref="A22:A23"/>
    <mergeCell ref="A24:B24"/>
    <mergeCell ref="A58:A59"/>
    <mergeCell ref="A60:B60"/>
    <mergeCell ref="A61:C61"/>
    <mergeCell ref="A63:A69"/>
    <mergeCell ref="A3:A9"/>
    <mergeCell ref="A10:A11"/>
    <mergeCell ref="A12:B12"/>
    <mergeCell ref="A25:C25"/>
    <mergeCell ref="A27:A33"/>
    <mergeCell ref="A34:A35"/>
    <mergeCell ref="A36:B36"/>
    <mergeCell ref="A37:C37"/>
    <mergeCell ref="A39:A45"/>
    <mergeCell ref="A46:A47"/>
    <mergeCell ref="A48:B48"/>
    <mergeCell ref="A49:C49"/>
    <mergeCell ref="A51:A57"/>
    <mergeCell ref="A70:A71"/>
    <mergeCell ref="A72:B72"/>
    <mergeCell ref="A73:C73"/>
    <mergeCell ref="A94:A95"/>
    <mergeCell ref="A96:B96"/>
    <mergeCell ref="A75:A81"/>
    <mergeCell ref="A82:A83"/>
    <mergeCell ref="A84:B84"/>
    <mergeCell ref="A117:A126"/>
    <mergeCell ref="A113:C113"/>
    <mergeCell ref="A114:D114"/>
    <mergeCell ref="A115:A116"/>
    <mergeCell ref="D115:D116"/>
    <mergeCell ref="A101:A110"/>
    <mergeCell ref="A111:A112"/>
    <mergeCell ref="A85:C85"/>
    <mergeCell ref="A87:A93"/>
    <mergeCell ref="A97:D97"/>
    <mergeCell ref="A131:D131"/>
    <mergeCell ref="A192:A193"/>
    <mergeCell ref="D192:D193"/>
    <mergeCell ref="A194:C194"/>
    <mergeCell ref="A98:A100"/>
    <mergeCell ref="D98:D100"/>
    <mergeCell ref="D117:D126"/>
    <mergeCell ref="A127:A128"/>
    <mergeCell ref="D127:D128"/>
    <mergeCell ref="A129:C129"/>
    <mergeCell ref="D101:D110"/>
    <mergeCell ref="D111:D112"/>
    <mergeCell ref="A165:D165"/>
    <mergeCell ref="A166:A167"/>
    <mergeCell ref="D166:D167"/>
    <mergeCell ref="A168:A176"/>
    <mergeCell ref="D168:D176"/>
    <mergeCell ref="A132:A133"/>
    <mergeCell ref="D132:D133"/>
    <mergeCell ref="A134:A144"/>
    <mergeCell ref="D134:D144"/>
    <mergeCell ref="A145:A146"/>
    <mergeCell ref="D145:D146"/>
    <mergeCell ref="A147:C147"/>
    <mergeCell ref="A196:D196"/>
    <mergeCell ref="A197:A198"/>
    <mergeCell ref="A240:A241"/>
    <mergeCell ref="D240:D241"/>
    <mergeCell ref="A242:C242"/>
    <mergeCell ref="A228:D228"/>
    <mergeCell ref="A229:A230"/>
    <mergeCell ref="D229:D230"/>
    <mergeCell ref="A231:A239"/>
    <mergeCell ref="D231:D239"/>
    <mergeCell ref="A210:C210"/>
    <mergeCell ref="A224:A225"/>
    <mergeCell ref="D224:D225"/>
    <mergeCell ref="A226:C226"/>
    <mergeCell ref="A212:D212"/>
    <mergeCell ref="A213:A214"/>
    <mergeCell ref="D213:D214"/>
    <mergeCell ref="A215:A223"/>
    <mergeCell ref="D215:D223"/>
    <mergeCell ref="D197:D19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P289"/>
  <sheetViews>
    <sheetView showGridLines="0" topLeftCell="A254" zoomScale="111" zoomScaleNormal="111" workbookViewId="0">
      <selection activeCell="F272" sqref="F272"/>
    </sheetView>
  </sheetViews>
  <sheetFormatPr baseColWidth="10" defaultColWidth="19" defaultRowHeight="27.75" customHeight="1"/>
  <cols>
    <col min="28" max="28" width="19.33203125" bestFit="1" customWidth="1"/>
    <col min="31" max="31" width="22.1640625" customWidth="1"/>
    <col min="34" max="34" width="25.6640625" bestFit="1" customWidth="1"/>
  </cols>
  <sheetData>
    <row r="2" spans="1:42" ht="27.75" customHeight="1">
      <c r="A2" s="191" t="s">
        <v>43</v>
      </c>
      <c r="B2" s="192"/>
      <c r="C2" s="193"/>
      <c r="D2" s="191" t="s">
        <v>37</v>
      </c>
      <c r="E2" s="192"/>
      <c r="F2" s="193"/>
      <c r="G2" s="191" t="s">
        <v>44</v>
      </c>
      <c r="H2" s="192"/>
      <c r="I2" s="193"/>
      <c r="J2" s="191" t="s">
        <v>45</v>
      </c>
      <c r="K2" s="192"/>
      <c r="L2" s="193"/>
      <c r="M2" s="191" t="s">
        <v>46</v>
      </c>
      <c r="N2" s="192"/>
      <c r="O2" s="193"/>
      <c r="P2" s="191" t="s">
        <v>47</v>
      </c>
      <c r="Q2" s="192"/>
      <c r="R2" s="193"/>
      <c r="S2" s="191" t="s">
        <v>49</v>
      </c>
      <c r="T2" s="192"/>
      <c r="U2" s="193"/>
      <c r="Y2" s="191" t="s">
        <v>95</v>
      </c>
      <c r="Z2" s="192"/>
      <c r="AA2" s="193"/>
      <c r="AB2" s="191" t="s">
        <v>105</v>
      </c>
      <c r="AC2" s="192"/>
      <c r="AD2" s="193"/>
      <c r="AE2" s="191" t="s">
        <v>122</v>
      </c>
      <c r="AF2" s="192"/>
      <c r="AG2" s="193"/>
      <c r="AH2" s="191" t="s">
        <v>134</v>
      </c>
      <c r="AI2" s="192"/>
      <c r="AJ2" s="193"/>
      <c r="AK2" s="191" t="s">
        <v>150</v>
      </c>
      <c r="AL2" s="192"/>
      <c r="AM2" s="193"/>
      <c r="AN2" s="191" t="s">
        <v>153</v>
      </c>
      <c r="AO2" s="192"/>
      <c r="AP2" s="193"/>
    </row>
    <row r="3" spans="1:42" ht="18.75" customHeight="1">
      <c r="A3" s="1"/>
      <c r="B3" s="1" t="s">
        <v>28</v>
      </c>
      <c r="C3" s="1" t="s">
        <v>29</v>
      </c>
      <c r="D3" s="1"/>
      <c r="E3" s="1" t="s">
        <v>28</v>
      </c>
      <c r="F3" s="1" t="s">
        <v>29</v>
      </c>
      <c r="G3" s="1"/>
      <c r="H3" s="1" t="s">
        <v>28</v>
      </c>
      <c r="I3" s="1" t="s">
        <v>29</v>
      </c>
      <c r="J3" s="1"/>
      <c r="K3" s="1" t="s">
        <v>28</v>
      </c>
      <c r="L3" s="1" t="s">
        <v>29</v>
      </c>
      <c r="M3" s="1"/>
      <c r="N3" s="1" t="s">
        <v>28</v>
      </c>
      <c r="O3" s="1" t="s">
        <v>29</v>
      </c>
      <c r="P3" s="1"/>
      <c r="Q3" s="1" t="s">
        <v>28</v>
      </c>
      <c r="R3" s="1" t="s">
        <v>29</v>
      </c>
      <c r="S3" s="1"/>
      <c r="T3" s="1" t="s">
        <v>28</v>
      </c>
      <c r="U3" s="1" t="s">
        <v>29</v>
      </c>
      <c r="Y3" s="1"/>
      <c r="Z3" s="1" t="s">
        <v>28</v>
      </c>
      <c r="AA3" s="1" t="s">
        <v>29</v>
      </c>
      <c r="AB3" s="1"/>
      <c r="AC3" s="1" t="s">
        <v>28</v>
      </c>
      <c r="AD3" s="1" t="s">
        <v>29</v>
      </c>
      <c r="AE3" s="1"/>
      <c r="AF3" s="1" t="s">
        <v>28</v>
      </c>
      <c r="AG3" s="1" t="s">
        <v>88</v>
      </c>
      <c r="AH3" s="1"/>
      <c r="AI3" s="1" t="s">
        <v>28</v>
      </c>
      <c r="AJ3" s="1" t="s">
        <v>88</v>
      </c>
      <c r="AK3" s="1"/>
      <c r="AL3" s="1" t="s">
        <v>28</v>
      </c>
      <c r="AM3" s="1" t="s">
        <v>88</v>
      </c>
      <c r="AN3" s="1"/>
      <c r="AO3" s="1" t="s">
        <v>28</v>
      </c>
      <c r="AP3" s="1" t="s">
        <v>88</v>
      </c>
    </row>
    <row r="4" spans="1:42" ht="27.75" customHeight="1">
      <c r="A4" s="9" t="s">
        <v>25</v>
      </c>
      <c r="B4" s="5">
        <v>178988</v>
      </c>
      <c r="C4" s="5">
        <v>179988</v>
      </c>
      <c r="D4" s="9" t="s">
        <v>25</v>
      </c>
      <c r="E4" s="5">
        <v>164274</v>
      </c>
      <c r="F4" s="5">
        <v>164274</v>
      </c>
      <c r="G4" s="9" t="s">
        <v>25</v>
      </c>
      <c r="H4" s="5">
        <v>173688</v>
      </c>
      <c r="I4" s="5">
        <v>173688</v>
      </c>
      <c r="J4" s="9" t="s">
        <v>25</v>
      </c>
      <c r="K4" s="5">
        <v>182211</v>
      </c>
      <c r="L4" s="5">
        <v>182211</v>
      </c>
      <c r="M4" s="9" t="s">
        <v>25</v>
      </c>
      <c r="N4" s="5">
        <v>170090</v>
      </c>
      <c r="O4" s="5">
        <v>170090</v>
      </c>
      <c r="P4" s="9" t="s">
        <v>25</v>
      </c>
      <c r="Q4" s="5">
        <v>170090</v>
      </c>
      <c r="R4" s="5">
        <v>170090</v>
      </c>
      <c r="S4" s="9" t="s">
        <v>25</v>
      </c>
      <c r="T4" s="5">
        <v>173090</v>
      </c>
      <c r="U4" s="5">
        <v>173090</v>
      </c>
      <c r="Y4" s="9" t="s">
        <v>25</v>
      </c>
      <c r="Z4" s="5">
        <v>174710</v>
      </c>
      <c r="AA4" s="5">
        <v>174710</v>
      </c>
      <c r="AB4" s="9" t="s">
        <v>104</v>
      </c>
      <c r="AC4" s="5">
        <v>183651</v>
      </c>
      <c r="AD4" s="5">
        <v>183651</v>
      </c>
      <c r="AE4" s="9" t="s">
        <v>104</v>
      </c>
      <c r="AF4" s="53">
        <v>176826</v>
      </c>
      <c r="AG4" s="194">
        <f>SUM(AF4:AF6)</f>
        <v>350426</v>
      </c>
      <c r="AH4" s="9" t="s">
        <v>104</v>
      </c>
      <c r="AI4" s="53">
        <v>242723</v>
      </c>
      <c r="AJ4" s="194">
        <f>SUM(AI4:AI5)</f>
        <v>292723</v>
      </c>
      <c r="AK4" s="9" t="s">
        <v>104</v>
      </c>
      <c r="AL4" s="53">
        <v>240172</v>
      </c>
      <c r="AM4" s="194">
        <f>SUM(AL4:AL5)</f>
        <v>313772</v>
      </c>
      <c r="AN4" s="9" t="s">
        <v>104</v>
      </c>
      <c r="AO4" s="53">
        <v>167820</v>
      </c>
      <c r="AP4" s="194">
        <f>SUM(AO4:AO5)</f>
        <v>207820</v>
      </c>
    </row>
    <row r="5" spans="1:42" ht="27.75" customHeight="1">
      <c r="A5" s="55"/>
      <c r="B5" s="56"/>
      <c r="C5" s="56"/>
      <c r="D5" s="55"/>
      <c r="E5" s="56"/>
      <c r="F5" s="56"/>
      <c r="G5" s="55"/>
      <c r="H5" s="56"/>
      <c r="I5" s="56"/>
      <c r="J5" s="55"/>
      <c r="K5" s="56"/>
      <c r="L5" s="56"/>
      <c r="M5" s="55"/>
      <c r="N5" s="56"/>
      <c r="O5" s="56"/>
      <c r="P5" s="55"/>
      <c r="Q5" s="56"/>
      <c r="R5" s="56"/>
      <c r="S5" s="55"/>
      <c r="T5" s="56"/>
      <c r="U5" s="56"/>
      <c r="Y5" s="55"/>
      <c r="Z5" s="56"/>
      <c r="AA5" s="56"/>
      <c r="AB5" s="55"/>
      <c r="AC5" s="56"/>
      <c r="AD5" s="56"/>
      <c r="AE5" s="87" t="s">
        <v>120</v>
      </c>
      <c r="AF5" s="51">
        <v>100000</v>
      </c>
      <c r="AG5" s="199"/>
      <c r="AH5" s="92" t="s">
        <v>135</v>
      </c>
      <c r="AI5" s="88">
        <v>50000</v>
      </c>
      <c r="AJ5" s="195"/>
      <c r="AK5" s="92" t="s">
        <v>151</v>
      </c>
      <c r="AL5" s="99">
        <v>73600</v>
      </c>
      <c r="AM5" s="195"/>
      <c r="AN5" s="92" t="s">
        <v>155</v>
      </c>
      <c r="AO5" s="101">
        <v>40000</v>
      </c>
      <c r="AP5" s="195"/>
    </row>
    <row r="6" spans="1:42" ht="27.75" customHeight="1">
      <c r="A6" s="55"/>
      <c r="B6" s="56"/>
      <c r="C6" s="56"/>
      <c r="D6" s="55"/>
      <c r="E6" s="56"/>
      <c r="F6" s="56"/>
      <c r="G6" s="55"/>
      <c r="H6" s="56"/>
      <c r="I6" s="56"/>
      <c r="J6" s="55"/>
      <c r="K6" s="56"/>
      <c r="L6" s="56"/>
      <c r="M6" s="55"/>
      <c r="N6" s="56"/>
      <c r="O6" s="56"/>
      <c r="P6" s="55"/>
      <c r="Q6" s="56"/>
      <c r="R6" s="56"/>
      <c r="S6" s="55"/>
      <c r="T6" s="56"/>
      <c r="U6" s="56"/>
      <c r="Y6" s="55"/>
      <c r="Z6" s="56"/>
      <c r="AA6" s="56"/>
      <c r="AB6" s="55"/>
      <c r="AC6" s="56"/>
      <c r="AD6" s="56"/>
      <c r="AE6" s="44" t="s">
        <v>121</v>
      </c>
      <c r="AF6" s="52">
        <v>73600</v>
      </c>
      <c r="AG6" s="195"/>
      <c r="AH6" s="93" t="s">
        <v>26</v>
      </c>
      <c r="AI6" s="94">
        <f>AI25</f>
        <v>94520</v>
      </c>
      <c r="AJ6" s="94">
        <f>AJ25</f>
        <v>94178</v>
      </c>
      <c r="AK6" s="93" t="s">
        <v>26</v>
      </c>
      <c r="AL6" s="94"/>
      <c r="AM6" s="94">
        <f>AM25</f>
        <v>72865</v>
      </c>
      <c r="AN6" s="93" t="s">
        <v>26</v>
      </c>
      <c r="AO6" s="94">
        <f>AO22</f>
        <v>92020</v>
      </c>
      <c r="AP6" s="94">
        <f>AP22</f>
        <v>90328</v>
      </c>
    </row>
    <row r="7" spans="1:42" ht="27.75" customHeight="1">
      <c r="A7" s="10" t="s">
        <v>26</v>
      </c>
      <c r="B7" s="11">
        <v>89000</v>
      </c>
      <c r="C7" s="11">
        <v>75643</v>
      </c>
      <c r="D7" s="10" t="s">
        <v>26</v>
      </c>
      <c r="E7" s="11">
        <v>78000</v>
      </c>
      <c r="F7" s="11">
        <v>64833</v>
      </c>
      <c r="G7" s="10" t="s">
        <v>26</v>
      </c>
      <c r="H7" s="11">
        <v>92000</v>
      </c>
      <c r="I7" s="11">
        <v>86682</v>
      </c>
      <c r="J7" s="10" t="s">
        <v>26</v>
      </c>
      <c r="K7" s="11">
        <v>82000</v>
      </c>
      <c r="L7" s="11">
        <v>79478</v>
      </c>
      <c r="M7" s="10" t="s">
        <v>26</v>
      </c>
      <c r="N7" s="11">
        <v>82000</v>
      </c>
      <c r="O7" s="11">
        <v>71389</v>
      </c>
      <c r="P7" s="10" t="s">
        <v>26</v>
      </c>
      <c r="Q7" s="11">
        <v>78000</v>
      </c>
      <c r="R7" s="11">
        <v>77646</v>
      </c>
      <c r="S7" s="10" t="s">
        <v>26</v>
      </c>
      <c r="T7" s="11">
        <v>100500</v>
      </c>
      <c r="U7" s="11">
        <f>U26</f>
        <v>79994</v>
      </c>
      <c r="Y7" s="10" t="s">
        <v>26</v>
      </c>
      <c r="Z7" s="11">
        <f>Z26</f>
        <v>68000</v>
      </c>
      <c r="AA7" s="11">
        <f>AA26</f>
        <v>112142</v>
      </c>
      <c r="AB7" s="10" t="s">
        <v>26</v>
      </c>
      <c r="AC7" s="11">
        <f>AC26</f>
        <v>70000</v>
      </c>
      <c r="AD7" s="11">
        <f>AD26</f>
        <v>61181</v>
      </c>
      <c r="AE7" s="55" t="s">
        <v>26</v>
      </c>
      <c r="AF7" s="56">
        <f>AF26</f>
        <v>80400</v>
      </c>
      <c r="AG7" s="56">
        <f>AG26</f>
        <v>62809</v>
      </c>
      <c r="AH7" s="8" t="s">
        <v>27</v>
      </c>
      <c r="AI7" s="4">
        <v>198203</v>
      </c>
      <c r="AJ7" s="4">
        <f>AJ4-AJ6</f>
        <v>198545</v>
      </c>
      <c r="AK7" s="8" t="s">
        <v>27</v>
      </c>
      <c r="AL7" s="4"/>
      <c r="AM7" s="4">
        <f>AM4-AM6</f>
        <v>240907</v>
      </c>
      <c r="AN7" s="8" t="s">
        <v>27</v>
      </c>
      <c r="AO7" s="4">
        <f>AO28</f>
        <v>115800</v>
      </c>
      <c r="AP7" s="4">
        <f>AP4-AP6</f>
        <v>117492</v>
      </c>
    </row>
    <row r="8" spans="1:42" ht="27.75" customHeight="1">
      <c r="A8" s="8" t="s">
        <v>27</v>
      </c>
      <c r="B8" s="4">
        <v>89988</v>
      </c>
      <c r="C8" s="4">
        <v>104345</v>
      </c>
      <c r="D8" s="8" t="s">
        <v>27</v>
      </c>
      <c r="E8" s="4">
        <v>86274</v>
      </c>
      <c r="F8" s="4">
        <v>99441</v>
      </c>
      <c r="G8" s="8" t="s">
        <v>27</v>
      </c>
      <c r="H8" s="4">
        <v>81688</v>
      </c>
      <c r="I8" s="4">
        <v>87006</v>
      </c>
      <c r="J8" s="8" t="s">
        <v>27</v>
      </c>
      <c r="K8" s="4">
        <v>100211</v>
      </c>
      <c r="L8" s="4">
        <v>102733</v>
      </c>
      <c r="M8" s="8" t="s">
        <v>27</v>
      </c>
      <c r="N8" s="4">
        <v>88090</v>
      </c>
      <c r="O8" s="4">
        <v>98701</v>
      </c>
      <c r="P8" s="8" t="s">
        <v>27</v>
      </c>
      <c r="Q8" s="4">
        <v>92090</v>
      </c>
      <c r="R8" s="4">
        <v>92444</v>
      </c>
      <c r="S8" s="8" t="s">
        <v>27</v>
      </c>
      <c r="T8" s="4">
        <v>72590</v>
      </c>
      <c r="U8" s="4">
        <f>U4-U7</f>
        <v>93096</v>
      </c>
      <c r="Y8" s="8" t="s">
        <v>27</v>
      </c>
      <c r="Z8" s="4">
        <f>Z32</f>
        <v>106710</v>
      </c>
      <c r="AA8" s="4">
        <f>AA4-AA7</f>
        <v>62568</v>
      </c>
      <c r="AB8" s="8" t="s">
        <v>27</v>
      </c>
      <c r="AC8" s="4">
        <f>AC32</f>
        <v>113651</v>
      </c>
      <c r="AD8" s="4">
        <f>AD4-AD7</f>
        <v>122470</v>
      </c>
      <c r="AE8" s="8" t="s">
        <v>27</v>
      </c>
      <c r="AF8" s="4">
        <f>AF32</f>
        <v>270026</v>
      </c>
      <c r="AG8" s="4">
        <f>AG4-AG7</f>
        <v>287617</v>
      </c>
      <c r="AH8" s="13" t="s">
        <v>30</v>
      </c>
      <c r="AI8" s="14">
        <f>SUM(AI4:AI5)-SUM(AI6:AI7)</f>
        <v>0</v>
      </c>
      <c r="AJ8" s="14">
        <f>AJ4-SUM(AJ6:AJ7)</f>
        <v>0</v>
      </c>
      <c r="AK8" s="13" t="s">
        <v>30</v>
      </c>
      <c r="AL8" s="14">
        <f>SUM(AL4:AL5)-SUM(AL6:AL7)</f>
        <v>313772</v>
      </c>
      <c r="AM8" s="14">
        <f>AM4-SUM(AM6:AM7)</f>
        <v>0</v>
      </c>
      <c r="AN8" s="13" t="s">
        <v>30</v>
      </c>
      <c r="AO8" s="14">
        <f>SUM(AO4:AO5)-SUM(AO6:AO7)</f>
        <v>0</v>
      </c>
      <c r="AP8" s="14">
        <f>AP4-SUM(AP6:AP7)</f>
        <v>0</v>
      </c>
    </row>
    <row r="9" spans="1:42" ht="27.75" customHeight="1">
      <c r="A9" s="13" t="s">
        <v>30</v>
      </c>
      <c r="B9" s="14">
        <f>B4-SUM(B7:B8)</f>
        <v>0</v>
      </c>
      <c r="C9" s="14">
        <f>C4-SUM(C7:C8)</f>
        <v>0</v>
      </c>
      <c r="D9" s="13" t="s">
        <v>30</v>
      </c>
      <c r="E9" s="14">
        <f>E4-SUM(E7:E8)</f>
        <v>0</v>
      </c>
      <c r="F9" s="14">
        <f>F4-SUM(F7:F8)</f>
        <v>0</v>
      </c>
      <c r="G9" s="13" t="s">
        <v>30</v>
      </c>
      <c r="H9" s="14">
        <f>H4-SUM(H7:H8)</f>
        <v>0</v>
      </c>
      <c r="I9" s="14">
        <f>I4-SUM(I7:I8)</f>
        <v>0</v>
      </c>
      <c r="J9" s="13" t="s">
        <v>30</v>
      </c>
      <c r="K9" s="14">
        <f>K4-SUM(K7:K8)</f>
        <v>0</v>
      </c>
      <c r="L9" s="14">
        <f>L4-SUM(L7:L8)</f>
        <v>0</v>
      </c>
      <c r="M9" s="13" t="s">
        <v>30</v>
      </c>
      <c r="N9" s="14">
        <f>N4-SUM(N7:N8)</f>
        <v>0</v>
      </c>
      <c r="O9" s="14">
        <f>O4-SUM(O7:O8)</f>
        <v>0</v>
      </c>
      <c r="P9" s="13" t="s">
        <v>30</v>
      </c>
      <c r="Q9" s="14">
        <f>Q4-SUM(Q7:Q8)</f>
        <v>0</v>
      </c>
      <c r="R9" s="14">
        <f>R4-SUM(R7:R8)</f>
        <v>0</v>
      </c>
      <c r="S9" s="13" t="s">
        <v>30</v>
      </c>
      <c r="T9" s="14">
        <f>T4-SUM(T7:T8)</f>
        <v>0</v>
      </c>
      <c r="U9" s="14">
        <f>U4-SUM(U7:U8)</f>
        <v>0</v>
      </c>
      <c r="Y9" s="13" t="s">
        <v>30</v>
      </c>
      <c r="Z9" s="14">
        <f>Z4-SUM(Z7:Z8)</f>
        <v>0</v>
      </c>
      <c r="AA9" s="14">
        <f>AA4-SUM(AA7:AA8)</f>
        <v>0</v>
      </c>
      <c r="AB9" s="13" t="s">
        <v>30</v>
      </c>
      <c r="AC9" s="14">
        <f>AC4-SUM(AC7:AC8)</f>
        <v>0</v>
      </c>
      <c r="AD9" s="14">
        <f>AD4-SUM(AD7:AD8)</f>
        <v>0</v>
      </c>
      <c r="AE9" s="13" t="s">
        <v>30</v>
      </c>
      <c r="AF9" s="14">
        <f>SUM(AF4:AF6)-SUM(AF7:AF8)</f>
        <v>0</v>
      </c>
      <c r="AG9" s="14">
        <f>AG4-SUM(AG7:AG8)</f>
        <v>0</v>
      </c>
      <c r="AH9" s="89"/>
      <c r="AI9" s="89"/>
      <c r="AJ9" s="89"/>
      <c r="AK9" s="89"/>
      <c r="AL9" s="89"/>
      <c r="AM9" s="89"/>
      <c r="AN9" s="89"/>
      <c r="AO9" s="89"/>
      <c r="AP9" s="89"/>
    </row>
    <row r="10" spans="1:42" ht="27.75" customHeight="1">
      <c r="A10" s="3"/>
      <c r="B10" s="2"/>
      <c r="C10" s="2"/>
      <c r="D10" s="3"/>
      <c r="E10" s="2"/>
      <c r="F10" s="2"/>
      <c r="AE10" s="89"/>
      <c r="AF10" s="89"/>
      <c r="AG10" s="89"/>
      <c r="AH10" s="196" t="s">
        <v>38</v>
      </c>
      <c r="AI10" s="197"/>
      <c r="AJ10" s="198"/>
      <c r="AK10" s="196" t="s">
        <v>38</v>
      </c>
      <c r="AL10" s="197"/>
      <c r="AM10" s="198"/>
      <c r="AN10" s="196" t="s">
        <v>38</v>
      </c>
      <c r="AO10" s="197"/>
      <c r="AP10" s="198"/>
    </row>
    <row r="11" spans="1:42" ht="18.75" customHeight="1">
      <c r="A11" s="196" t="s">
        <v>38</v>
      </c>
      <c r="B11" s="197"/>
      <c r="C11" s="198"/>
      <c r="D11" s="196" t="s">
        <v>38</v>
      </c>
      <c r="E11" s="197"/>
      <c r="F11" s="198"/>
      <c r="G11" s="196" t="s">
        <v>38</v>
      </c>
      <c r="H11" s="197"/>
      <c r="I11" s="198"/>
      <c r="J11" s="196" t="s">
        <v>38</v>
      </c>
      <c r="K11" s="197"/>
      <c r="L11" s="198"/>
      <c r="M11" s="196" t="s">
        <v>38</v>
      </c>
      <c r="N11" s="197"/>
      <c r="O11" s="198"/>
      <c r="P11" s="196" t="s">
        <v>38</v>
      </c>
      <c r="Q11" s="197"/>
      <c r="R11" s="198"/>
      <c r="S11" s="196" t="s">
        <v>38</v>
      </c>
      <c r="T11" s="197"/>
      <c r="U11" s="198"/>
      <c r="Y11" s="196" t="s">
        <v>38</v>
      </c>
      <c r="Z11" s="197"/>
      <c r="AA11" s="198"/>
      <c r="AB11" s="196" t="s">
        <v>38</v>
      </c>
      <c r="AC11" s="197"/>
      <c r="AD11" s="198"/>
      <c r="AE11" s="196" t="s">
        <v>38</v>
      </c>
      <c r="AF11" s="197"/>
      <c r="AG11" s="198"/>
      <c r="AH11" s="67"/>
      <c r="AI11" s="67" t="s">
        <v>28</v>
      </c>
      <c r="AJ11" s="67" t="s">
        <v>29</v>
      </c>
      <c r="AK11" s="67"/>
      <c r="AL11" s="67" t="s">
        <v>28</v>
      </c>
      <c r="AM11" s="67" t="s">
        <v>29</v>
      </c>
      <c r="AN11" s="67"/>
      <c r="AO11" s="67" t="s">
        <v>28</v>
      </c>
      <c r="AP11" s="67" t="s">
        <v>154</v>
      </c>
    </row>
    <row r="12" spans="1:42" ht="27.75" customHeight="1">
      <c r="A12" s="64"/>
      <c r="B12" s="65"/>
      <c r="C12" s="66"/>
      <c r="D12" s="64"/>
      <c r="E12" s="65"/>
      <c r="F12" s="66"/>
      <c r="G12" s="64"/>
      <c r="H12" s="65"/>
      <c r="I12" s="66"/>
      <c r="J12" s="64"/>
      <c r="K12" s="65"/>
      <c r="L12" s="66"/>
      <c r="M12" s="64"/>
      <c r="N12" s="65"/>
      <c r="O12" s="66"/>
      <c r="P12" s="64"/>
      <c r="Q12" s="65"/>
      <c r="R12" s="66"/>
      <c r="S12" s="67"/>
      <c r="T12" s="67" t="s">
        <v>28</v>
      </c>
      <c r="U12" s="67" t="s">
        <v>29</v>
      </c>
      <c r="Y12" s="67"/>
      <c r="Z12" s="67" t="s">
        <v>28</v>
      </c>
      <c r="AA12" s="67" t="s">
        <v>29</v>
      </c>
      <c r="AB12" s="67"/>
      <c r="AC12" s="67" t="s">
        <v>28</v>
      </c>
      <c r="AD12" s="67" t="s">
        <v>29</v>
      </c>
      <c r="AE12" s="67"/>
      <c r="AF12" s="67" t="s">
        <v>28</v>
      </c>
      <c r="AG12" s="67" t="s">
        <v>29</v>
      </c>
      <c r="AH12" s="9" t="s">
        <v>138</v>
      </c>
      <c r="AI12" s="5">
        <v>25000</v>
      </c>
      <c r="AJ12" s="85">
        <v>26355</v>
      </c>
      <c r="AK12" s="9" t="s">
        <v>138</v>
      </c>
      <c r="AL12" s="5">
        <v>25000</v>
      </c>
      <c r="AM12" s="85">
        <v>26355</v>
      </c>
      <c r="AN12" s="113" t="s">
        <v>6</v>
      </c>
      <c r="AO12" s="5">
        <v>18000</v>
      </c>
      <c r="AP12" s="85">
        <v>21219</v>
      </c>
    </row>
    <row r="13" spans="1:42" ht="27.75" customHeight="1">
      <c r="A13" s="105"/>
      <c r="B13" s="106"/>
      <c r="C13" s="107"/>
      <c r="D13" s="105"/>
      <c r="E13" s="106"/>
      <c r="F13" s="107"/>
      <c r="G13" s="105"/>
      <c r="H13" s="106"/>
      <c r="I13" s="107"/>
      <c r="J13" s="105"/>
      <c r="K13" s="106"/>
      <c r="L13" s="107"/>
      <c r="M13" s="105"/>
      <c r="N13" s="106"/>
      <c r="O13" s="107"/>
      <c r="P13" s="105"/>
      <c r="Q13" s="106"/>
      <c r="R13" s="107"/>
      <c r="S13" s="108"/>
      <c r="T13" s="108"/>
      <c r="U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55"/>
      <c r="AI13" s="56"/>
      <c r="AJ13" s="109"/>
      <c r="AK13" s="55"/>
      <c r="AL13" s="56"/>
      <c r="AM13" s="109"/>
      <c r="AN13" s="114" t="s">
        <v>7</v>
      </c>
      <c r="AO13" s="56">
        <v>7000</v>
      </c>
      <c r="AP13" s="110">
        <v>4639</v>
      </c>
    </row>
    <row r="14" spans="1:42" ht="27.75" customHeight="1">
      <c r="A14" s="10" t="s">
        <v>31</v>
      </c>
      <c r="B14" s="11">
        <v>10000</v>
      </c>
      <c r="C14" s="11">
        <v>4983</v>
      </c>
      <c r="D14" s="10" t="s">
        <v>31</v>
      </c>
      <c r="E14" s="11">
        <v>10000</v>
      </c>
      <c r="F14" s="11">
        <v>5875</v>
      </c>
      <c r="G14" s="10" t="s">
        <v>31</v>
      </c>
      <c r="H14" s="11">
        <v>7000</v>
      </c>
      <c r="I14" s="11">
        <v>8818</v>
      </c>
      <c r="J14" s="10" t="s">
        <v>31</v>
      </c>
      <c r="K14" s="11">
        <v>7000</v>
      </c>
      <c r="L14" s="11">
        <v>5566</v>
      </c>
      <c r="M14" s="10" t="s">
        <v>31</v>
      </c>
      <c r="N14" s="11">
        <v>7000</v>
      </c>
      <c r="O14" s="11">
        <v>5632</v>
      </c>
      <c r="P14" s="10" t="s">
        <v>31</v>
      </c>
      <c r="Q14" s="11">
        <v>7000</v>
      </c>
      <c r="R14" s="11">
        <v>7421</v>
      </c>
      <c r="S14" s="10" t="s">
        <v>31</v>
      </c>
      <c r="T14" s="11">
        <v>7000</v>
      </c>
      <c r="U14" s="11">
        <v>6504</v>
      </c>
      <c r="Y14" s="10" t="s">
        <v>7</v>
      </c>
      <c r="Z14" s="11">
        <v>7000</v>
      </c>
      <c r="AA14" s="11">
        <v>8089</v>
      </c>
      <c r="AB14" s="10" t="s">
        <v>7</v>
      </c>
      <c r="AC14" s="11">
        <v>7000</v>
      </c>
      <c r="AD14" s="11">
        <v>5745</v>
      </c>
      <c r="AE14" s="10" t="s">
        <v>7</v>
      </c>
      <c r="AF14" s="11">
        <v>7000</v>
      </c>
      <c r="AG14" s="11">
        <v>5952</v>
      </c>
      <c r="AH14" s="10" t="s">
        <v>110</v>
      </c>
      <c r="AI14" s="81">
        <v>2300</v>
      </c>
      <c r="AJ14" s="81">
        <v>2212</v>
      </c>
      <c r="AK14" s="10" t="s">
        <v>110</v>
      </c>
      <c r="AL14" s="81">
        <v>2300</v>
      </c>
      <c r="AM14" s="86">
        <v>2345</v>
      </c>
      <c r="AN14" s="115" t="s">
        <v>106</v>
      </c>
      <c r="AO14" s="81">
        <v>8000</v>
      </c>
      <c r="AP14" s="97">
        <v>4967</v>
      </c>
    </row>
    <row r="15" spans="1:42" ht="27.75" customHeight="1">
      <c r="A15" s="10"/>
      <c r="B15" s="11"/>
      <c r="C15" s="11"/>
      <c r="D15" s="10"/>
      <c r="E15" s="11"/>
      <c r="F15" s="11"/>
      <c r="G15" s="10"/>
      <c r="H15" s="11"/>
      <c r="I15" s="11"/>
      <c r="J15" s="10"/>
      <c r="K15" s="11"/>
      <c r="L15" s="11"/>
      <c r="M15" s="10"/>
      <c r="N15" s="11"/>
      <c r="O15" s="11"/>
      <c r="P15" s="10"/>
      <c r="Q15" s="11"/>
      <c r="R15" s="11"/>
      <c r="S15" s="10"/>
      <c r="T15" s="11"/>
      <c r="U15" s="11"/>
      <c r="Y15" s="10"/>
      <c r="Z15" s="11"/>
      <c r="AA15" s="11"/>
      <c r="AB15" s="10" t="s">
        <v>110</v>
      </c>
      <c r="AC15" s="71"/>
      <c r="AD15" s="11">
        <v>2592</v>
      </c>
      <c r="AE15" s="10" t="s">
        <v>110</v>
      </c>
      <c r="AF15" s="81">
        <v>2300</v>
      </c>
      <c r="AG15" s="81">
        <v>2122</v>
      </c>
      <c r="AH15" s="10" t="s">
        <v>111</v>
      </c>
      <c r="AI15" s="81">
        <v>1000</v>
      </c>
      <c r="AJ15" s="96">
        <v>1000</v>
      </c>
      <c r="AK15" s="10" t="s">
        <v>111</v>
      </c>
      <c r="AL15" s="81">
        <v>1000</v>
      </c>
      <c r="AM15" s="86">
        <v>2600</v>
      </c>
      <c r="AN15" s="116" t="s">
        <v>9</v>
      </c>
      <c r="AO15" s="81">
        <v>12000</v>
      </c>
      <c r="AP15" s="97">
        <v>11050</v>
      </c>
    </row>
    <row r="16" spans="1:42" ht="27.75" customHeight="1">
      <c r="A16" s="10"/>
      <c r="B16" s="11"/>
      <c r="C16" s="11"/>
      <c r="D16" s="10"/>
      <c r="E16" s="11"/>
      <c r="F16" s="11"/>
      <c r="G16" s="10"/>
      <c r="H16" s="11"/>
      <c r="I16" s="11"/>
      <c r="J16" s="10"/>
      <c r="K16" s="11"/>
      <c r="L16" s="11"/>
      <c r="M16" s="10"/>
      <c r="N16" s="11"/>
      <c r="O16" s="11"/>
      <c r="P16" s="10"/>
      <c r="Q16" s="11"/>
      <c r="R16" s="11"/>
      <c r="S16" s="10"/>
      <c r="T16" s="11"/>
      <c r="U16" s="11"/>
      <c r="Y16" s="10"/>
      <c r="Z16" s="11"/>
      <c r="AA16" s="11"/>
      <c r="AB16" s="10" t="s">
        <v>111</v>
      </c>
      <c r="AC16" s="71"/>
      <c r="AD16" s="11">
        <v>3900</v>
      </c>
      <c r="AE16" s="10" t="s">
        <v>111</v>
      </c>
      <c r="AF16" s="81">
        <v>1500</v>
      </c>
      <c r="AG16" s="86">
        <v>3500</v>
      </c>
      <c r="AH16" s="19" t="s">
        <v>106</v>
      </c>
      <c r="AI16" s="81">
        <v>12000</v>
      </c>
      <c r="AJ16" s="97">
        <v>9618</v>
      </c>
      <c r="AK16" s="19" t="s">
        <v>106</v>
      </c>
      <c r="AL16" s="81">
        <v>16000</v>
      </c>
      <c r="AM16" s="97">
        <v>13545</v>
      </c>
      <c r="AN16" s="116" t="s">
        <v>11</v>
      </c>
      <c r="AO16" s="81">
        <v>1000</v>
      </c>
      <c r="AP16" s="81">
        <v>1000</v>
      </c>
    </row>
    <row r="17" spans="1:42" ht="27.75" customHeight="1">
      <c r="A17" s="19" t="s">
        <v>48</v>
      </c>
      <c r="B17" s="11">
        <v>18000</v>
      </c>
      <c r="C17" s="11">
        <v>15015</v>
      </c>
      <c r="D17" s="10" t="s">
        <v>41</v>
      </c>
      <c r="E17" s="11">
        <v>8000</v>
      </c>
      <c r="F17" s="11">
        <v>5115</v>
      </c>
      <c r="G17" s="19" t="s">
        <v>48</v>
      </c>
      <c r="H17" s="11">
        <v>16000</v>
      </c>
      <c r="I17" s="11">
        <v>13797</v>
      </c>
      <c r="J17" s="19" t="s">
        <v>41</v>
      </c>
      <c r="K17" s="11">
        <v>8000</v>
      </c>
      <c r="L17" s="11">
        <v>6578</v>
      </c>
      <c r="M17" s="19" t="s">
        <v>48</v>
      </c>
      <c r="N17" s="11">
        <v>18000</v>
      </c>
      <c r="O17" s="11">
        <v>11023</v>
      </c>
      <c r="P17" s="10" t="s">
        <v>41</v>
      </c>
      <c r="Q17" s="11">
        <v>10000</v>
      </c>
      <c r="R17" s="11">
        <v>5992</v>
      </c>
      <c r="S17" s="19" t="s">
        <v>93</v>
      </c>
      <c r="T17" s="11">
        <v>18000</v>
      </c>
      <c r="U17" s="11">
        <v>16244</v>
      </c>
      <c r="Y17" s="19" t="s">
        <v>93</v>
      </c>
      <c r="Z17" s="11">
        <v>20000</v>
      </c>
      <c r="AA17" s="11">
        <v>18435</v>
      </c>
      <c r="AB17" s="19" t="s">
        <v>106</v>
      </c>
      <c r="AC17" s="11">
        <v>12000</v>
      </c>
      <c r="AD17" s="11">
        <v>11136</v>
      </c>
      <c r="AE17" s="19" t="s">
        <v>93</v>
      </c>
      <c r="AF17" s="81">
        <v>20000</v>
      </c>
      <c r="AG17" s="81">
        <v>14242</v>
      </c>
      <c r="AH17" s="10" t="s">
        <v>9</v>
      </c>
      <c r="AI17" s="81">
        <v>11000</v>
      </c>
      <c r="AJ17" s="81">
        <v>11000</v>
      </c>
      <c r="AK17" s="10" t="s">
        <v>9</v>
      </c>
      <c r="AL17" s="81">
        <v>11000</v>
      </c>
      <c r="AM17" s="81">
        <v>11000</v>
      </c>
      <c r="AN17" s="116" t="s">
        <v>12</v>
      </c>
      <c r="AO17" s="81">
        <v>7000</v>
      </c>
      <c r="AP17" s="81">
        <v>7000</v>
      </c>
    </row>
    <row r="18" spans="1:42" ht="27.75" customHeight="1">
      <c r="A18" s="19"/>
      <c r="B18" s="11"/>
      <c r="C18" s="11"/>
      <c r="D18" s="10"/>
      <c r="E18" s="11"/>
      <c r="F18" s="11"/>
      <c r="G18" s="19"/>
      <c r="H18" s="11"/>
      <c r="I18" s="11"/>
      <c r="J18" s="19"/>
      <c r="K18" s="11"/>
      <c r="L18" s="11"/>
      <c r="M18" s="19"/>
      <c r="N18" s="11"/>
      <c r="O18" s="11"/>
      <c r="P18" s="10"/>
      <c r="Q18" s="11"/>
      <c r="R18" s="11"/>
      <c r="S18" s="19"/>
      <c r="T18" s="11"/>
      <c r="U18" s="11"/>
      <c r="Y18" s="19"/>
      <c r="Z18" s="11"/>
      <c r="AA18" s="11"/>
      <c r="AB18" s="19"/>
      <c r="AC18" s="11"/>
      <c r="AD18" s="11"/>
      <c r="AE18" s="19"/>
      <c r="AF18" s="81"/>
      <c r="AG18" s="81"/>
      <c r="AH18" s="10"/>
      <c r="AI18" s="81"/>
      <c r="AJ18" s="81"/>
      <c r="AK18" s="10"/>
      <c r="AL18" s="81"/>
      <c r="AM18" s="81"/>
      <c r="AN18" s="117" t="s">
        <v>119</v>
      </c>
      <c r="AO18" s="82">
        <v>9020</v>
      </c>
      <c r="AP18" s="81">
        <v>9020</v>
      </c>
    </row>
    <row r="19" spans="1:42" ht="27.75" customHeight="1">
      <c r="A19" s="10" t="s">
        <v>32</v>
      </c>
      <c r="B19" s="11">
        <v>11000</v>
      </c>
      <c r="C19" s="11">
        <v>7195</v>
      </c>
      <c r="D19" s="10" t="s">
        <v>32</v>
      </c>
      <c r="E19" s="11">
        <v>11000</v>
      </c>
      <c r="F19" s="11">
        <v>9577</v>
      </c>
      <c r="G19" s="10" t="s">
        <v>32</v>
      </c>
      <c r="H19" s="11">
        <v>10000</v>
      </c>
      <c r="I19" s="11">
        <v>10000</v>
      </c>
      <c r="J19" s="10" t="s">
        <v>32</v>
      </c>
      <c r="K19" s="11">
        <v>10000</v>
      </c>
      <c r="L19" s="11">
        <v>10000</v>
      </c>
      <c r="M19" s="10" t="s">
        <v>32</v>
      </c>
      <c r="N19" s="11">
        <v>10000</v>
      </c>
      <c r="O19" s="11">
        <v>10000</v>
      </c>
      <c r="P19" s="10" t="s">
        <v>32</v>
      </c>
      <c r="Q19" s="11">
        <v>10000</v>
      </c>
      <c r="R19" s="11">
        <v>11403</v>
      </c>
      <c r="S19" s="10" t="s">
        <v>32</v>
      </c>
      <c r="T19" s="11">
        <v>13000</v>
      </c>
      <c r="U19" s="11">
        <v>11472</v>
      </c>
      <c r="Y19" s="10" t="s">
        <v>9</v>
      </c>
      <c r="Z19" s="11">
        <v>13000</v>
      </c>
      <c r="AA19" s="11">
        <v>11754</v>
      </c>
      <c r="AB19" s="10" t="s">
        <v>9</v>
      </c>
      <c r="AC19" s="11">
        <v>13000</v>
      </c>
      <c r="AD19" s="11">
        <v>10200</v>
      </c>
      <c r="AE19" s="10" t="s">
        <v>9</v>
      </c>
      <c r="AF19" s="81">
        <v>11000</v>
      </c>
      <c r="AG19" s="81">
        <v>8185</v>
      </c>
      <c r="AH19" s="10" t="s">
        <v>11</v>
      </c>
      <c r="AI19" s="81">
        <v>1000</v>
      </c>
      <c r="AJ19" s="81">
        <v>1000</v>
      </c>
      <c r="AK19" s="10" t="s">
        <v>11</v>
      </c>
      <c r="AL19" s="81">
        <v>1000</v>
      </c>
      <c r="AM19" s="81">
        <v>1000</v>
      </c>
      <c r="AN19" s="116" t="s">
        <v>10</v>
      </c>
      <c r="AO19" s="82">
        <v>30000</v>
      </c>
      <c r="AP19" s="104">
        <v>31433</v>
      </c>
    </row>
    <row r="20" spans="1:42" ht="27.75" customHeight="1">
      <c r="A20" s="10" t="s">
        <v>34</v>
      </c>
      <c r="B20" s="11">
        <v>2000</v>
      </c>
      <c r="C20" s="11">
        <v>930</v>
      </c>
      <c r="D20" s="10" t="s">
        <v>34</v>
      </c>
      <c r="E20" s="11">
        <v>2000</v>
      </c>
      <c r="F20" s="11">
        <v>2000</v>
      </c>
      <c r="G20" s="10" t="s">
        <v>34</v>
      </c>
      <c r="H20" s="11">
        <v>2000</v>
      </c>
      <c r="I20" s="11">
        <v>1680</v>
      </c>
      <c r="J20" s="10" t="s">
        <v>34</v>
      </c>
      <c r="K20" s="11">
        <v>2000</v>
      </c>
      <c r="L20" s="11">
        <v>1560</v>
      </c>
      <c r="M20" s="10" t="s">
        <v>34</v>
      </c>
      <c r="N20" s="11">
        <v>2000</v>
      </c>
      <c r="O20" s="11">
        <v>1600</v>
      </c>
      <c r="P20" s="10" t="s">
        <v>34</v>
      </c>
      <c r="Q20" s="11">
        <v>6000</v>
      </c>
      <c r="R20" s="11">
        <v>5560</v>
      </c>
      <c r="S20" s="10" t="s">
        <v>34</v>
      </c>
      <c r="T20" s="11">
        <v>2000</v>
      </c>
      <c r="U20" s="11">
        <v>1850</v>
      </c>
      <c r="Y20" s="10" t="s">
        <v>11</v>
      </c>
      <c r="Z20" s="11">
        <v>1000</v>
      </c>
      <c r="AA20" s="11">
        <v>1000</v>
      </c>
      <c r="AB20" s="10" t="s">
        <v>11</v>
      </c>
      <c r="AC20" s="11">
        <v>1000</v>
      </c>
      <c r="AD20" s="11">
        <v>1000</v>
      </c>
      <c r="AE20" s="10" t="s">
        <v>11</v>
      </c>
      <c r="AF20" s="81">
        <v>1000</v>
      </c>
      <c r="AG20" s="81">
        <v>1000</v>
      </c>
      <c r="AH20" s="10" t="s">
        <v>12</v>
      </c>
      <c r="AI20" s="81">
        <v>7000</v>
      </c>
      <c r="AJ20" s="81">
        <v>7000</v>
      </c>
      <c r="AK20" s="10" t="s">
        <v>12</v>
      </c>
      <c r="AL20" s="81">
        <v>7000</v>
      </c>
      <c r="AM20" s="81">
        <v>7000</v>
      </c>
      <c r="AN20" s="118" t="s">
        <v>167</v>
      </c>
      <c r="AO20" s="82">
        <v>2300</v>
      </c>
      <c r="AP20" s="111">
        <v>2032</v>
      </c>
    </row>
    <row r="21" spans="1:42" ht="27.75" customHeight="1">
      <c r="A21" s="10"/>
      <c r="B21" s="11"/>
      <c r="C21" s="11"/>
      <c r="D21" s="10"/>
      <c r="E21" s="11"/>
      <c r="F21" s="11"/>
      <c r="G21" s="54"/>
      <c r="H21" s="11"/>
      <c r="I21" s="11"/>
      <c r="J21" s="10"/>
      <c r="K21" s="12"/>
      <c r="L21" s="12"/>
      <c r="M21" s="10"/>
      <c r="N21" s="11"/>
      <c r="O21" s="12"/>
      <c r="P21" s="10"/>
      <c r="Q21" s="12"/>
      <c r="R21" s="12"/>
      <c r="S21" s="10"/>
      <c r="T21" s="11"/>
      <c r="U21" s="11"/>
      <c r="Y21" s="10"/>
      <c r="Z21" s="11"/>
      <c r="AA21" s="11"/>
      <c r="AB21" s="10"/>
      <c r="AC21" s="11"/>
      <c r="AD21" s="11"/>
      <c r="AE21" s="10"/>
      <c r="AF21" s="81"/>
      <c r="AG21" s="81"/>
      <c r="AH21" s="55"/>
      <c r="AI21" s="82"/>
      <c r="AJ21" s="83"/>
      <c r="AK21" s="55"/>
      <c r="AL21" s="82"/>
      <c r="AM21" s="83"/>
      <c r="AN21" s="118" t="s">
        <v>166</v>
      </c>
      <c r="AO21" s="82">
        <v>1500</v>
      </c>
      <c r="AP21" s="98">
        <v>2774</v>
      </c>
    </row>
    <row r="22" spans="1:42" ht="27.75" customHeight="1">
      <c r="A22" s="10"/>
      <c r="B22" s="11"/>
      <c r="C22" s="11"/>
      <c r="D22" s="10"/>
      <c r="E22" s="11"/>
      <c r="F22" s="11"/>
      <c r="G22" s="54"/>
      <c r="H22" s="11"/>
      <c r="I22" s="11"/>
      <c r="J22" s="10"/>
      <c r="K22" s="12"/>
      <c r="L22" s="12"/>
      <c r="M22" s="10"/>
      <c r="N22" s="11"/>
      <c r="O22" s="12"/>
      <c r="P22" s="10"/>
      <c r="Q22" s="12"/>
      <c r="R22" s="12"/>
      <c r="S22" s="10"/>
      <c r="T22" s="11"/>
      <c r="U22" s="11"/>
      <c r="Y22" s="10"/>
      <c r="Z22" s="11"/>
      <c r="AA22" s="11"/>
      <c r="AB22" s="10"/>
      <c r="AC22" s="11"/>
      <c r="AD22" s="11"/>
      <c r="AE22" s="10"/>
      <c r="AF22" s="81"/>
      <c r="AG22" s="81"/>
      <c r="AH22" s="55"/>
      <c r="AI22" s="82"/>
      <c r="AJ22" s="83"/>
      <c r="AK22" s="55"/>
      <c r="AL22" s="82"/>
      <c r="AM22" s="83"/>
      <c r="AN22" s="15" t="s">
        <v>40</v>
      </c>
      <c r="AO22" s="16">
        <f>SUM(AO12:AO19)</f>
        <v>92020</v>
      </c>
      <c r="AP22" s="16">
        <f>SUM(AP12:AP19)</f>
        <v>90328</v>
      </c>
    </row>
    <row r="23" spans="1:42" ht="27.75" customHeight="1">
      <c r="A23" s="10" t="s">
        <v>35</v>
      </c>
      <c r="B23" s="11">
        <v>7000</v>
      </c>
      <c r="C23" s="11">
        <v>7000</v>
      </c>
      <c r="D23" s="10" t="s">
        <v>35</v>
      </c>
      <c r="E23" s="11">
        <v>7000</v>
      </c>
      <c r="F23" s="11">
        <v>7000</v>
      </c>
      <c r="G23" s="54" t="s">
        <v>35</v>
      </c>
      <c r="H23" s="11">
        <v>7000</v>
      </c>
      <c r="I23" s="11">
        <v>7000</v>
      </c>
      <c r="J23" s="10" t="s">
        <v>35</v>
      </c>
      <c r="K23" s="12">
        <v>7000</v>
      </c>
      <c r="L23" s="12">
        <v>7000</v>
      </c>
      <c r="M23" s="10" t="s">
        <v>35</v>
      </c>
      <c r="N23" s="11">
        <v>7000</v>
      </c>
      <c r="O23" s="12">
        <v>7000</v>
      </c>
      <c r="P23" s="10" t="s">
        <v>35</v>
      </c>
      <c r="Q23" s="12">
        <v>7000</v>
      </c>
      <c r="R23" s="12">
        <v>7000</v>
      </c>
      <c r="S23" s="10" t="s">
        <v>35</v>
      </c>
      <c r="T23" s="11">
        <v>7000</v>
      </c>
      <c r="U23" s="11">
        <v>7000</v>
      </c>
      <c r="Y23" s="10" t="s">
        <v>12</v>
      </c>
      <c r="Z23" s="11">
        <v>7000</v>
      </c>
      <c r="AA23" s="11">
        <v>7000</v>
      </c>
      <c r="AB23" s="10" t="s">
        <v>12</v>
      </c>
      <c r="AC23" s="11">
        <v>7000</v>
      </c>
      <c r="AD23" s="11">
        <v>7000</v>
      </c>
      <c r="AE23" s="10" t="s">
        <v>12</v>
      </c>
      <c r="AF23" s="81">
        <v>7000</v>
      </c>
      <c r="AG23" s="81">
        <v>7000</v>
      </c>
      <c r="AH23" s="55" t="s">
        <v>10</v>
      </c>
      <c r="AI23" s="82">
        <v>26200</v>
      </c>
      <c r="AJ23" s="98">
        <v>26973</v>
      </c>
      <c r="AK23" s="55" t="s">
        <v>10</v>
      </c>
      <c r="AL23" s="82">
        <v>26200</v>
      </c>
      <c r="AM23" s="98"/>
      <c r="AN23" s="89"/>
      <c r="AO23" s="89"/>
      <c r="AP23" s="89"/>
    </row>
    <row r="24" spans="1:42" ht="27.75" customHeight="1">
      <c r="A24" s="55" t="s">
        <v>33</v>
      </c>
      <c r="B24" s="56">
        <v>20000</v>
      </c>
      <c r="C24" s="12">
        <v>16620</v>
      </c>
      <c r="D24" s="55" t="s">
        <v>33</v>
      </c>
      <c r="E24" s="56">
        <v>20000</v>
      </c>
      <c r="F24" s="12">
        <v>18591</v>
      </c>
      <c r="G24" s="57" t="s">
        <v>33</v>
      </c>
      <c r="H24" s="56">
        <v>30000</v>
      </c>
      <c r="I24" s="12">
        <v>28934</v>
      </c>
      <c r="J24" s="55" t="s">
        <v>33</v>
      </c>
      <c r="K24" s="7">
        <v>30000</v>
      </c>
      <c r="L24" s="7">
        <v>29770</v>
      </c>
      <c r="M24" s="55" t="s">
        <v>33</v>
      </c>
      <c r="N24" s="56">
        <v>20000</v>
      </c>
      <c r="O24" s="7">
        <v>19727</v>
      </c>
      <c r="P24" s="55" t="s">
        <v>33</v>
      </c>
      <c r="Q24" s="7">
        <v>20000</v>
      </c>
      <c r="R24" s="7">
        <v>22255</v>
      </c>
      <c r="S24" s="55" t="s">
        <v>33</v>
      </c>
      <c r="T24" s="56">
        <v>40000</v>
      </c>
      <c r="U24" s="12">
        <v>36924</v>
      </c>
      <c r="Y24" s="55" t="s">
        <v>10</v>
      </c>
      <c r="Z24" s="56">
        <v>20000</v>
      </c>
      <c r="AA24" s="12">
        <v>65864</v>
      </c>
      <c r="AB24" s="55" t="s">
        <v>10</v>
      </c>
      <c r="AC24" s="56">
        <v>30000</v>
      </c>
      <c r="AD24" s="12">
        <v>19608</v>
      </c>
      <c r="AE24" s="55" t="s">
        <v>10</v>
      </c>
      <c r="AF24" s="82">
        <v>26200</v>
      </c>
      <c r="AG24" s="83">
        <v>16408</v>
      </c>
      <c r="AH24" s="54" t="s">
        <v>119</v>
      </c>
      <c r="AI24" s="82">
        <v>9020</v>
      </c>
      <c r="AJ24" s="84">
        <v>9020</v>
      </c>
      <c r="AK24" s="54" t="s">
        <v>119</v>
      </c>
      <c r="AL24" s="82">
        <v>9020</v>
      </c>
      <c r="AM24" s="84">
        <v>9020</v>
      </c>
      <c r="AN24" s="182" t="s">
        <v>39</v>
      </c>
      <c r="AO24" s="182"/>
      <c r="AP24" s="182"/>
    </row>
    <row r="25" spans="1:42" ht="18.75" customHeight="1">
      <c r="A25" s="54"/>
      <c r="B25" s="12"/>
      <c r="C25" s="12"/>
      <c r="D25" s="54"/>
      <c r="E25" s="12"/>
      <c r="F25" s="12"/>
      <c r="G25" s="8"/>
      <c r="H25" s="12"/>
      <c r="I25" s="12"/>
      <c r="J25" s="54"/>
      <c r="K25" s="4"/>
      <c r="L25" s="4"/>
      <c r="M25" s="54"/>
      <c r="N25" s="12"/>
      <c r="O25" s="4"/>
      <c r="P25" s="54"/>
      <c r="Q25" s="4"/>
      <c r="R25" s="4"/>
      <c r="S25" s="54"/>
      <c r="T25" s="12"/>
      <c r="U25" s="12"/>
      <c r="Y25" s="54"/>
      <c r="Z25" s="12"/>
      <c r="AA25" s="12"/>
      <c r="AB25" s="54"/>
      <c r="AC25" s="12"/>
      <c r="AD25" s="12"/>
      <c r="AE25" s="54" t="s">
        <v>119</v>
      </c>
      <c r="AF25" s="82">
        <v>4400</v>
      </c>
      <c r="AG25" s="84">
        <v>4400</v>
      </c>
      <c r="AH25" s="15" t="s">
        <v>40</v>
      </c>
      <c r="AI25" s="16">
        <f>SUM(AI12:AI24)</f>
        <v>94520</v>
      </c>
      <c r="AJ25" s="16">
        <f>SUM(AJ12:AJ24)</f>
        <v>94178</v>
      </c>
      <c r="AK25" s="15" t="s">
        <v>40</v>
      </c>
      <c r="AL25" s="16">
        <f>SUM(AL12:AL24)</f>
        <v>98520</v>
      </c>
      <c r="AM25" s="16">
        <f>SUM(AM12:AM24)</f>
        <v>72865</v>
      </c>
      <c r="AN25" s="68"/>
      <c r="AO25" s="68" t="s">
        <v>28</v>
      </c>
      <c r="AP25" s="68" t="s">
        <v>29</v>
      </c>
    </row>
    <row r="26" spans="1:42" ht="27.75" customHeight="1">
      <c r="A26" s="15" t="s">
        <v>40</v>
      </c>
      <c r="B26" s="16">
        <f>SUM(B14:B23)</f>
        <v>48000</v>
      </c>
      <c r="C26" s="16">
        <f>SUM(C14:C23)</f>
        <v>35123</v>
      </c>
      <c r="D26" s="15" t="s">
        <v>40</v>
      </c>
      <c r="E26" s="16">
        <f>SUM(E14:E23)</f>
        <v>38000</v>
      </c>
      <c r="F26" s="16">
        <f>SUM(F14:F23)</f>
        <v>29567</v>
      </c>
      <c r="G26" s="15" t="s">
        <v>40</v>
      </c>
      <c r="H26" s="16">
        <f>SUM(H14:H23)</f>
        <v>42000</v>
      </c>
      <c r="I26" s="16">
        <f>SUM(I14:I23)</f>
        <v>41295</v>
      </c>
      <c r="J26" s="15" t="s">
        <v>40</v>
      </c>
      <c r="K26" s="16">
        <f>SUM(K14:K23)</f>
        <v>34000</v>
      </c>
      <c r="L26" s="16">
        <f>SUM(L14:L23)</f>
        <v>30704</v>
      </c>
      <c r="M26" s="15" t="s">
        <v>40</v>
      </c>
      <c r="N26" s="16">
        <f>SUM(N14:N23)</f>
        <v>44000</v>
      </c>
      <c r="O26" s="16">
        <f>SUM(O14:O23)</f>
        <v>35255</v>
      </c>
      <c r="P26" s="15" t="s">
        <v>40</v>
      </c>
      <c r="Q26" s="16">
        <f>SUM(Q14:Q23)</f>
        <v>40000</v>
      </c>
      <c r="R26" s="16">
        <f>SUM(R14:R23)</f>
        <v>37376</v>
      </c>
      <c r="S26" s="15" t="s">
        <v>40</v>
      </c>
      <c r="T26" s="16">
        <f>SUM(T14:T23)</f>
        <v>47000</v>
      </c>
      <c r="U26" s="16">
        <f>SUM(U14:U24)</f>
        <v>79994</v>
      </c>
      <c r="Y26" s="15" t="s">
        <v>40</v>
      </c>
      <c r="Z26" s="16">
        <f>SUM(Z14:Z24)</f>
        <v>68000</v>
      </c>
      <c r="AA26" s="16">
        <f>SUM(AA14:AA24)</f>
        <v>112142</v>
      </c>
      <c r="AB26" s="15" t="s">
        <v>40</v>
      </c>
      <c r="AC26" s="16">
        <f>SUM(AC14:AC24)</f>
        <v>70000</v>
      </c>
      <c r="AD26" s="16">
        <f>SUM(AD14:AD24)</f>
        <v>61181</v>
      </c>
      <c r="AE26" s="15" t="s">
        <v>40</v>
      </c>
      <c r="AF26" s="16">
        <f>SUM(AF14:AF25)</f>
        <v>80400</v>
      </c>
      <c r="AG26" s="16">
        <f>SUM(AG14:AG25)</f>
        <v>62809</v>
      </c>
      <c r="AH26" s="89"/>
      <c r="AI26" s="89"/>
      <c r="AJ26" s="89"/>
      <c r="AK26" s="89"/>
      <c r="AL26" s="89"/>
      <c r="AM26" s="89"/>
      <c r="AN26" s="9" t="s">
        <v>42</v>
      </c>
      <c r="AO26" s="5">
        <v>80000</v>
      </c>
      <c r="AP26" s="6">
        <v>80000</v>
      </c>
    </row>
    <row r="27" spans="1:42" ht="27.75" customHeight="1">
      <c r="A27" s="3"/>
      <c r="B27" s="2"/>
      <c r="C27" s="2"/>
      <c r="D27" s="3"/>
      <c r="E27" s="2"/>
      <c r="F27" s="2"/>
      <c r="AE27" s="89"/>
      <c r="AF27" s="89"/>
      <c r="AG27" s="89"/>
      <c r="AH27" s="182" t="s">
        <v>39</v>
      </c>
      <c r="AI27" s="182"/>
      <c r="AJ27" s="182"/>
      <c r="AK27" s="182" t="s">
        <v>39</v>
      </c>
      <c r="AL27" s="182"/>
      <c r="AM27" s="182"/>
      <c r="AN27" s="8" t="s">
        <v>5</v>
      </c>
      <c r="AO27" s="7">
        <f>AP4-AO22-AO26</f>
        <v>35800</v>
      </c>
      <c r="AP27" s="7">
        <f>AP4-AP22-AP26</f>
        <v>37492</v>
      </c>
    </row>
    <row r="28" spans="1:42" ht="27.75" customHeight="1" thickBot="1">
      <c r="A28" s="182" t="s">
        <v>39</v>
      </c>
      <c r="B28" s="182"/>
      <c r="C28" s="182"/>
      <c r="D28" s="182" t="s">
        <v>39</v>
      </c>
      <c r="E28" s="182"/>
      <c r="F28" s="182"/>
      <c r="G28" s="182" t="s">
        <v>39</v>
      </c>
      <c r="H28" s="182"/>
      <c r="I28" s="182"/>
      <c r="J28" s="182" t="s">
        <v>39</v>
      </c>
      <c r="K28" s="182"/>
      <c r="L28" s="182"/>
      <c r="M28" s="182" t="s">
        <v>39</v>
      </c>
      <c r="N28" s="182"/>
      <c r="O28" s="182"/>
      <c r="P28" s="182" t="s">
        <v>39</v>
      </c>
      <c r="Q28" s="182"/>
      <c r="R28" s="182"/>
      <c r="S28" s="182" t="s">
        <v>39</v>
      </c>
      <c r="T28" s="182"/>
      <c r="U28" s="182"/>
      <c r="V28" s="182" t="s">
        <v>39</v>
      </c>
      <c r="W28" s="182"/>
      <c r="X28" s="182"/>
      <c r="Y28" s="182" t="s">
        <v>39</v>
      </c>
      <c r="Z28" s="182"/>
      <c r="AA28" s="182"/>
      <c r="AB28" s="182" t="s">
        <v>39</v>
      </c>
      <c r="AC28" s="182"/>
      <c r="AD28" s="182"/>
      <c r="AE28" s="182" t="s">
        <v>39</v>
      </c>
      <c r="AF28" s="182"/>
      <c r="AG28" s="182"/>
      <c r="AH28" s="68"/>
      <c r="AI28" s="68" t="s">
        <v>28</v>
      </c>
      <c r="AJ28" s="68" t="s">
        <v>29</v>
      </c>
      <c r="AK28" s="68"/>
      <c r="AL28" s="68" t="s">
        <v>28</v>
      </c>
      <c r="AM28" s="68" t="s">
        <v>29</v>
      </c>
      <c r="AN28" s="90" t="s">
        <v>24</v>
      </c>
      <c r="AO28" s="91">
        <f>SUM(AO26:AO27)</f>
        <v>115800</v>
      </c>
      <c r="AP28" s="91">
        <f>SUM(AP26:AP27)</f>
        <v>117492</v>
      </c>
    </row>
    <row r="29" spans="1:42" ht="27.75" customHeight="1" thickTop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 t="s">
        <v>28</v>
      </c>
      <c r="U29" s="68" t="s">
        <v>29</v>
      </c>
      <c r="V29" s="68"/>
      <c r="W29" s="68" t="s">
        <v>28</v>
      </c>
      <c r="X29" s="68" t="s">
        <v>29</v>
      </c>
      <c r="Y29" s="68"/>
      <c r="Z29" s="68" t="s">
        <v>28</v>
      </c>
      <c r="AA29" s="68" t="s">
        <v>29</v>
      </c>
      <c r="AB29" s="68"/>
      <c r="AC29" s="68" t="s">
        <v>28</v>
      </c>
      <c r="AD29" s="68" t="s">
        <v>29</v>
      </c>
      <c r="AE29" s="68"/>
      <c r="AF29" s="68" t="s">
        <v>28</v>
      </c>
      <c r="AG29" s="68" t="s">
        <v>29</v>
      </c>
      <c r="AH29" s="9" t="s">
        <v>42</v>
      </c>
      <c r="AI29" s="5">
        <v>40000</v>
      </c>
      <c r="AJ29" s="6">
        <v>40000</v>
      </c>
      <c r="AK29" s="9" t="s">
        <v>42</v>
      </c>
      <c r="AL29" s="5">
        <v>40000</v>
      </c>
      <c r="AM29" s="6">
        <v>40000</v>
      </c>
    </row>
    <row r="30" spans="1:42" ht="27.75" customHeight="1">
      <c r="A30" s="9" t="s">
        <v>42</v>
      </c>
      <c r="B30" s="5">
        <v>40000</v>
      </c>
      <c r="C30" s="6">
        <v>40000</v>
      </c>
      <c r="D30" s="9" t="s">
        <v>42</v>
      </c>
      <c r="E30" s="5">
        <v>40000</v>
      </c>
      <c r="F30" s="6">
        <v>40000</v>
      </c>
      <c r="G30" s="9" t="s">
        <v>42</v>
      </c>
      <c r="H30" s="5">
        <v>40000</v>
      </c>
      <c r="I30" s="6">
        <v>40000</v>
      </c>
      <c r="J30" s="9" t="s">
        <v>42</v>
      </c>
      <c r="K30" s="5">
        <v>40000</v>
      </c>
      <c r="L30" s="6">
        <v>40000</v>
      </c>
      <c r="M30" s="9" t="s">
        <v>42</v>
      </c>
      <c r="N30" s="5">
        <v>40000</v>
      </c>
      <c r="O30" s="6">
        <v>40000</v>
      </c>
      <c r="P30" s="9" t="s">
        <v>42</v>
      </c>
      <c r="Q30" s="5">
        <v>40000</v>
      </c>
      <c r="R30" s="6">
        <v>40000</v>
      </c>
      <c r="S30" s="9" t="s">
        <v>42</v>
      </c>
      <c r="T30" s="5">
        <v>40000</v>
      </c>
      <c r="U30" s="6">
        <v>40000</v>
      </c>
      <c r="V30" s="9" t="s">
        <v>42</v>
      </c>
      <c r="W30" s="5">
        <v>40000</v>
      </c>
      <c r="X30" s="6">
        <v>40000</v>
      </c>
      <c r="Y30" s="9" t="s">
        <v>42</v>
      </c>
      <c r="Z30" s="5">
        <v>40000</v>
      </c>
      <c r="AA30" s="6">
        <v>40000</v>
      </c>
      <c r="AB30" s="9" t="s">
        <v>42</v>
      </c>
      <c r="AC30" s="5">
        <v>40000</v>
      </c>
      <c r="AD30" s="6">
        <v>40000</v>
      </c>
      <c r="AE30" s="9" t="s">
        <v>42</v>
      </c>
      <c r="AF30" s="5">
        <v>40000</v>
      </c>
      <c r="AG30" s="6">
        <v>40000</v>
      </c>
      <c r="AH30" s="8" t="s">
        <v>5</v>
      </c>
      <c r="AI30" s="7">
        <f>AJ4-AI25-AI29</f>
        <v>158203</v>
      </c>
      <c r="AJ30" s="7">
        <v>158545</v>
      </c>
      <c r="AK30" s="8" t="s">
        <v>5</v>
      </c>
      <c r="AL30" s="7">
        <f>AM4-AL25-AL29</f>
        <v>175252</v>
      </c>
      <c r="AM30" s="7">
        <v>158545</v>
      </c>
    </row>
    <row r="31" spans="1:42" ht="27.75" customHeight="1" thickBot="1">
      <c r="A31" s="8" t="s">
        <v>36</v>
      </c>
      <c r="B31" s="4">
        <v>49988</v>
      </c>
      <c r="C31" s="7">
        <v>64345</v>
      </c>
      <c r="D31" s="8" t="s">
        <v>36</v>
      </c>
      <c r="E31" s="4">
        <v>46274</v>
      </c>
      <c r="F31" s="7">
        <v>59441</v>
      </c>
      <c r="G31" s="8" t="s">
        <v>36</v>
      </c>
      <c r="H31" s="4">
        <v>41688</v>
      </c>
      <c r="I31" s="7">
        <v>47006</v>
      </c>
      <c r="J31" s="8" t="s">
        <v>36</v>
      </c>
      <c r="K31" s="4">
        <v>60211</v>
      </c>
      <c r="L31" s="7">
        <v>62733</v>
      </c>
      <c r="M31" s="8" t="s">
        <v>36</v>
      </c>
      <c r="N31" s="4">
        <v>48090</v>
      </c>
      <c r="O31" s="7">
        <v>58701</v>
      </c>
      <c r="P31" s="8" t="s">
        <v>36</v>
      </c>
      <c r="Q31" s="4">
        <v>52090</v>
      </c>
      <c r="R31" s="7">
        <v>52444</v>
      </c>
      <c r="S31" s="8" t="s">
        <v>36</v>
      </c>
      <c r="T31" s="4">
        <v>32590</v>
      </c>
      <c r="U31" s="7">
        <f>U8-U30</f>
        <v>53096</v>
      </c>
      <c r="V31" s="8" t="s">
        <v>5</v>
      </c>
      <c r="W31" s="7">
        <f>B35-B57-W30</f>
        <v>109980</v>
      </c>
      <c r="X31" s="7">
        <f>C35-C57-X30</f>
        <v>57686</v>
      </c>
      <c r="Y31" s="8" t="s">
        <v>5</v>
      </c>
      <c r="Z31" s="7">
        <f>Z4-Z7-Z30</f>
        <v>66710</v>
      </c>
      <c r="AA31" s="7">
        <f>AA4-AA26-AA30</f>
        <v>22568</v>
      </c>
      <c r="AB31" s="8" t="s">
        <v>5</v>
      </c>
      <c r="AC31" s="7">
        <f>AC4-AC7-AC30</f>
        <v>73651</v>
      </c>
      <c r="AD31" s="7">
        <f>AD4-AD26-AD30</f>
        <v>82470</v>
      </c>
      <c r="AE31" s="8" t="s">
        <v>5</v>
      </c>
      <c r="AF31" s="7">
        <f>AG4-SUM(AF26,AF30)</f>
        <v>230026</v>
      </c>
      <c r="AG31" s="7">
        <f>AG4-AG26-AG30</f>
        <v>247617</v>
      </c>
      <c r="AH31" s="90" t="s">
        <v>24</v>
      </c>
      <c r="AI31" s="91">
        <f>SUM(AI29:AI30)</f>
        <v>198203</v>
      </c>
      <c r="AJ31" s="91">
        <f>SUM(AJ29:AJ30)</f>
        <v>198545</v>
      </c>
      <c r="AK31" s="90" t="s">
        <v>24</v>
      </c>
      <c r="AL31" s="91">
        <f>SUM(AL29:AL30)</f>
        <v>215252</v>
      </c>
      <c r="AM31" s="91">
        <f>SUM(AM29:AM30)</f>
        <v>198545</v>
      </c>
    </row>
    <row r="32" spans="1:42" ht="27.75" customHeight="1" thickTop="1" thickBot="1">
      <c r="A32" s="17" t="s">
        <v>24</v>
      </c>
      <c r="B32" s="18">
        <f>SUM(B30:B31)</f>
        <v>89988</v>
      </c>
      <c r="C32" s="18">
        <f>SUM(C30:C31)</f>
        <v>104345</v>
      </c>
      <c r="D32" s="17" t="s">
        <v>24</v>
      </c>
      <c r="E32" s="18">
        <f>SUM(E30:E31)</f>
        <v>86274</v>
      </c>
      <c r="F32" s="18">
        <f>SUM(F30:F31)</f>
        <v>99441</v>
      </c>
      <c r="G32" s="17" t="s">
        <v>24</v>
      </c>
      <c r="H32" s="18">
        <f>SUM(H30:H31)</f>
        <v>81688</v>
      </c>
      <c r="I32" s="18">
        <f>SUM(I30:I31)</f>
        <v>87006</v>
      </c>
      <c r="J32" s="17" t="s">
        <v>24</v>
      </c>
      <c r="K32" s="18">
        <f>SUM(K30:K31)</f>
        <v>100211</v>
      </c>
      <c r="L32" s="18">
        <f>SUM(L30:L31)</f>
        <v>102733</v>
      </c>
      <c r="M32" s="17" t="s">
        <v>24</v>
      </c>
      <c r="N32" s="18">
        <f>SUM(N30:N31)</f>
        <v>88090</v>
      </c>
      <c r="O32" s="18">
        <f>SUM(O30:O31)</f>
        <v>98701</v>
      </c>
      <c r="P32" s="17" t="s">
        <v>24</v>
      </c>
      <c r="Q32" s="18">
        <f>SUM(Q30:Q31)</f>
        <v>92090</v>
      </c>
      <c r="R32" s="18">
        <f>SUM(R30:R31)</f>
        <v>92444</v>
      </c>
      <c r="S32" s="17" t="s">
        <v>24</v>
      </c>
      <c r="T32" s="18">
        <f>SUM(T30:T31)</f>
        <v>72590</v>
      </c>
      <c r="U32" s="18">
        <f>SUM(U30:U31)</f>
        <v>93096</v>
      </c>
      <c r="V32" s="17" t="s">
        <v>24</v>
      </c>
      <c r="W32" s="18">
        <f>SUM(W30:W31)</f>
        <v>149980</v>
      </c>
      <c r="X32" s="18">
        <f>SUM(X30:X31)</f>
        <v>97686</v>
      </c>
      <c r="Y32" s="17" t="s">
        <v>24</v>
      </c>
      <c r="Z32" s="18">
        <f>SUM(Z30:Z31)</f>
        <v>106710</v>
      </c>
      <c r="AA32" s="18">
        <f>SUM(AA30:AA31)</f>
        <v>62568</v>
      </c>
      <c r="AB32" s="17" t="s">
        <v>24</v>
      </c>
      <c r="AC32" s="18">
        <f>SUM(AC30:AC31)</f>
        <v>113651</v>
      </c>
      <c r="AD32" s="18">
        <f>SUM(AD30:AD31)</f>
        <v>122470</v>
      </c>
      <c r="AE32" s="90" t="s">
        <v>24</v>
      </c>
      <c r="AF32" s="91">
        <f>SUM(AF30:AF31)</f>
        <v>270026</v>
      </c>
      <c r="AG32" s="91">
        <f>SUM(AG30:AG31)</f>
        <v>287617</v>
      </c>
    </row>
    <row r="33" spans="1:3" ht="27.75" customHeight="1" thickTop="1">
      <c r="A33" s="191" t="s">
        <v>94</v>
      </c>
      <c r="B33" s="192"/>
      <c r="C33" s="193"/>
    </row>
    <row r="34" spans="1:3" ht="27.75" customHeight="1">
      <c r="A34" s="1"/>
      <c r="B34" s="1" t="s">
        <v>28</v>
      </c>
      <c r="C34" s="1" t="s">
        <v>29</v>
      </c>
    </row>
    <row r="35" spans="1:3" ht="27.75" customHeight="1">
      <c r="A35" s="9" t="s">
        <v>25</v>
      </c>
      <c r="B35" s="5">
        <v>196980</v>
      </c>
      <c r="C35" s="5">
        <v>196980</v>
      </c>
    </row>
    <row r="36" spans="1:3" ht="27.75" customHeight="1">
      <c r="A36" s="55"/>
      <c r="B36" s="56"/>
      <c r="C36" s="56"/>
    </row>
    <row r="37" spans="1:3" ht="27.75" customHeight="1">
      <c r="A37" s="55"/>
      <c r="B37" s="56"/>
      <c r="C37" s="56"/>
    </row>
    <row r="38" spans="1:3" ht="27.75" customHeight="1">
      <c r="A38" s="10" t="s">
        <v>26</v>
      </c>
      <c r="B38" s="11">
        <f>B57</f>
        <v>47000</v>
      </c>
      <c r="C38" s="11">
        <f>C57</f>
        <v>99294</v>
      </c>
    </row>
    <row r="39" spans="1:3" ht="27.75" customHeight="1">
      <c r="A39" s="8" t="s">
        <v>27</v>
      </c>
      <c r="B39" s="4">
        <f>W32</f>
        <v>149980</v>
      </c>
      <c r="C39" s="4">
        <f>C35-C38</f>
        <v>97686</v>
      </c>
    </row>
    <row r="40" spans="1:3" ht="27.75" customHeight="1">
      <c r="A40" s="13" t="s">
        <v>30</v>
      </c>
      <c r="B40" s="14">
        <f>B35-SUM(B38:B39)</f>
        <v>0</v>
      </c>
      <c r="C40" s="14">
        <f>C35-SUM(C38:C39)</f>
        <v>0</v>
      </c>
    </row>
    <row r="42" spans="1:3" ht="27.75" customHeight="1">
      <c r="A42" s="196" t="s">
        <v>38</v>
      </c>
      <c r="B42" s="197"/>
      <c r="C42" s="198"/>
    </row>
    <row r="43" spans="1:3" ht="27.75" customHeight="1">
      <c r="A43" s="67"/>
      <c r="B43" s="67" t="s">
        <v>28</v>
      </c>
      <c r="C43" s="67" t="s">
        <v>29</v>
      </c>
    </row>
    <row r="44" spans="1:3" ht="27.75" customHeight="1">
      <c r="A44" s="108"/>
      <c r="B44" s="108"/>
      <c r="C44" s="108"/>
    </row>
    <row r="45" spans="1:3" ht="27.75" customHeight="1">
      <c r="A45" s="10" t="s">
        <v>7</v>
      </c>
      <c r="B45" s="11">
        <v>7000</v>
      </c>
      <c r="C45" s="11">
        <v>8776</v>
      </c>
    </row>
    <row r="46" spans="1:3" ht="27.75" customHeight="1">
      <c r="A46" s="10"/>
      <c r="B46" s="11"/>
      <c r="C46" s="11"/>
    </row>
    <row r="47" spans="1:3" ht="27.75" customHeight="1">
      <c r="A47" s="10"/>
      <c r="B47" s="11"/>
      <c r="C47" s="11"/>
    </row>
    <row r="48" spans="1:3" ht="27.75" customHeight="1">
      <c r="A48" s="19" t="s">
        <v>93</v>
      </c>
      <c r="B48" s="11">
        <v>18000</v>
      </c>
      <c r="C48" s="11">
        <v>11034</v>
      </c>
    </row>
    <row r="49" spans="1:3" ht="27.75" customHeight="1">
      <c r="A49" s="19"/>
      <c r="B49" s="11"/>
      <c r="C49" s="11"/>
    </row>
    <row r="50" spans="1:3" ht="27.75" customHeight="1">
      <c r="A50" s="10" t="s">
        <v>9</v>
      </c>
      <c r="B50" s="11">
        <v>13000</v>
      </c>
      <c r="C50" s="11">
        <v>12113</v>
      </c>
    </row>
    <row r="51" spans="1:3" ht="27.75" customHeight="1">
      <c r="A51" s="10" t="s">
        <v>11</v>
      </c>
      <c r="B51" s="11">
        <v>2000</v>
      </c>
      <c r="C51" s="11">
        <v>2000</v>
      </c>
    </row>
    <row r="52" spans="1:3" ht="27.75" customHeight="1">
      <c r="A52" s="10"/>
      <c r="B52" s="11"/>
      <c r="C52" s="11"/>
    </row>
    <row r="53" spans="1:3" ht="27.75" customHeight="1">
      <c r="A53" s="10"/>
      <c r="B53" s="11"/>
      <c r="C53" s="11"/>
    </row>
    <row r="54" spans="1:3" ht="27.75" customHeight="1">
      <c r="A54" s="10" t="s">
        <v>12</v>
      </c>
      <c r="B54" s="11">
        <v>7000</v>
      </c>
      <c r="C54" s="11">
        <v>7000</v>
      </c>
    </row>
    <row r="55" spans="1:3" ht="27.75" customHeight="1">
      <c r="A55" s="55" t="s">
        <v>10</v>
      </c>
      <c r="B55" s="56">
        <v>40000</v>
      </c>
      <c r="C55" s="12">
        <v>58371</v>
      </c>
    </row>
    <row r="56" spans="1:3" ht="27.75" customHeight="1">
      <c r="A56" s="54"/>
      <c r="B56" s="12"/>
      <c r="C56" s="12"/>
    </row>
    <row r="57" spans="1:3" ht="27.75" customHeight="1">
      <c r="A57" s="15" t="s">
        <v>40</v>
      </c>
      <c r="B57" s="16">
        <f>SUM(B45:B54)</f>
        <v>47000</v>
      </c>
      <c r="C57" s="16">
        <f>SUM(C45:C55)</f>
        <v>99294</v>
      </c>
    </row>
    <row r="59" spans="1:3" ht="27.75" customHeight="1">
      <c r="A59" s="191" t="s">
        <v>171</v>
      </c>
      <c r="B59" s="192"/>
      <c r="C59" s="193"/>
    </row>
    <row r="60" spans="1:3" ht="27.75" customHeight="1">
      <c r="A60" s="1"/>
      <c r="B60" s="1" t="s">
        <v>28</v>
      </c>
      <c r="C60" s="1" t="s">
        <v>88</v>
      </c>
    </row>
    <row r="61" spans="1:3" ht="27.75" customHeight="1">
      <c r="A61" s="9" t="s">
        <v>104</v>
      </c>
      <c r="B61" s="53">
        <v>172151</v>
      </c>
      <c r="C61" s="119">
        <f>SUM(B61:B61)</f>
        <v>172151</v>
      </c>
    </row>
    <row r="62" spans="1:3" ht="27.75" customHeight="1">
      <c r="A62" s="93" t="s">
        <v>26</v>
      </c>
      <c r="B62" s="94">
        <f>B78</f>
        <v>89020</v>
      </c>
      <c r="C62" s="94">
        <f>C78</f>
        <v>88141</v>
      </c>
    </row>
    <row r="63" spans="1:3" ht="27.75" customHeight="1">
      <c r="A63" s="8" t="s">
        <v>27</v>
      </c>
      <c r="B63" s="4">
        <f>B84</f>
        <v>83131</v>
      </c>
      <c r="C63" s="4">
        <f>C61-C62</f>
        <v>84010</v>
      </c>
    </row>
    <row r="64" spans="1:3" ht="27.75" customHeight="1">
      <c r="A64" s="13" t="s">
        <v>30</v>
      </c>
      <c r="B64" s="14">
        <f>SUM(B61:B61)-SUM(B62:B63)</f>
        <v>0</v>
      </c>
      <c r="C64" s="14">
        <f>C61-SUM(C62:C63)</f>
        <v>0</v>
      </c>
    </row>
    <row r="65" spans="1:3" ht="27.75" customHeight="1">
      <c r="A65" s="89"/>
      <c r="B65" s="89"/>
      <c r="C65" s="89"/>
    </row>
    <row r="66" spans="1:3" ht="27.75" customHeight="1">
      <c r="A66" s="196" t="s">
        <v>38</v>
      </c>
      <c r="B66" s="197"/>
      <c r="C66" s="198"/>
    </row>
    <row r="67" spans="1:3" ht="27.75" customHeight="1">
      <c r="A67" s="67"/>
      <c r="B67" s="67" t="s">
        <v>28</v>
      </c>
      <c r="C67" s="67" t="s">
        <v>154</v>
      </c>
    </row>
    <row r="68" spans="1:3" ht="27.75" customHeight="1">
      <c r="A68" s="113" t="s">
        <v>6</v>
      </c>
      <c r="B68" s="5">
        <v>16000</v>
      </c>
      <c r="C68" s="123">
        <v>15082</v>
      </c>
    </row>
    <row r="69" spans="1:3" ht="27.75" customHeight="1">
      <c r="A69" s="114" t="s">
        <v>7</v>
      </c>
      <c r="B69" s="56">
        <v>5000</v>
      </c>
      <c r="C69" s="110">
        <v>4470</v>
      </c>
    </row>
    <row r="70" spans="1:3" ht="27.75" customHeight="1">
      <c r="A70" s="115" t="s">
        <v>106</v>
      </c>
      <c r="B70" s="81">
        <v>8000</v>
      </c>
      <c r="C70" s="97">
        <v>4558</v>
      </c>
    </row>
    <row r="71" spans="1:3" ht="27.75" customHeight="1">
      <c r="A71" s="116" t="s">
        <v>9</v>
      </c>
      <c r="B71" s="81">
        <v>13000</v>
      </c>
      <c r="C71" s="97">
        <v>12009</v>
      </c>
    </row>
    <row r="72" spans="1:3" ht="27.75" customHeight="1">
      <c r="A72" s="116" t="s">
        <v>11</v>
      </c>
      <c r="B72" s="81">
        <v>1000</v>
      </c>
      <c r="C72" s="81">
        <v>1000</v>
      </c>
    </row>
    <row r="73" spans="1:3" ht="27.75" customHeight="1">
      <c r="A73" s="116" t="s">
        <v>12</v>
      </c>
      <c r="B73" s="81">
        <v>7000</v>
      </c>
      <c r="C73" s="81">
        <v>7000</v>
      </c>
    </row>
    <row r="74" spans="1:3" ht="27.75" customHeight="1">
      <c r="A74" s="117" t="s">
        <v>119</v>
      </c>
      <c r="B74" s="82">
        <v>9020</v>
      </c>
      <c r="C74" s="81">
        <v>9020</v>
      </c>
    </row>
    <row r="75" spans="1:3" ht="27.75" customHeight="1">
      <c r="A75" s="116" t="s">
        <v>10</v>
      </c>
      <c r="B75" s="82">
        <v>30000</v>
      </c>
      <c r="C75" s="104">
        <v>35002</v>
      </c>
    </row>
    <row r="76" spans="1:3" ht="27.75" customHeight="1">
      <c r="A76" s="118" t="s">
        <v>167</v>
      </c>
      <c r="B76" s="82">
        <v>2300</v>
      </c>
      <c r="C76" s="111">
        <v>2292</v>
      </c>
    </row>
    <row r="77" spans="1:3" ht="27.75" customHeight="1">
      <c r="A77" s="118" t="s">
        <v>166</v>
      </c>
      <c r="B77" s="82">
        <v>2500</v>
      </c>
      <c r="C77" s="98">
        <v>2900</v>
      </c>
    </row>
    <row r="78" spans="1:3" ht="27.75" customHeight="1">
      <c r="A78" s="15" t="s">
        <v>40</v>
      </c>
      <c r="B78" s="16">
        <f>SUM(B68:B75)</f>
        <v>89020</v>
      </c>
      <c r="C78" s="16">
        <f>SUM(C68:C75)</f>
        <v>88141</v>
      </c>
    </row>
    <row r="79" spans="1:3" ht="27.75" customHeight="1">
      <c r="A79" s="89"/>
      <c r="B79" s="89"/>
      <c r="C79" s="89"/>
    </row>
    <row r="80" spans="1:3" ht="27.75" customHeight="1">
      <c r="A80" s="182" t="s">
        <v>39</v>
      </c>
      <c r="B80" s="182"/>
      <c r="C80" s="182"/>
    </row>
    <row r="81" spans="1:3" ht="27.75" customHeight="1">
      <c r="A81" s="68"/>
      <c r="B81" s="68" t="s">
        <v>28</v>
      </c>
      <c r="C81" s="68" t="s">
        <v>29</v>
      </c>
    </row>
    <row r="82" spans="1:3" ht="27.75" customHeight="1">
      <c r="A82" s="9" t="s">
        <v>42</v>
      </c>
      <c r="B82" s="5">
        <v>40000</v>
      </c>
      <c r="C82" s="6">
        <v>40000</v>
      </c>
    </row>
    <row r="83" spans="1:3" ht="27.75" customHeight="1">
      <c r="A83" s="8" t="s">
        <v>5</v>
      </c>
      <c r="B83" s="7">
        <f>C61-B78-B82</f>
        <v>43131</v>
      </c>
      <c r="C83" s="7">
        <f>C61-C78-C82</f>
        <v>44010</v>
      </c>
    </row>
    <row r="84" spans="1:3" ht="27.75" customHeight="1" thickBot="1">
      <c r="A84" s="90" t="s">
        <v>24</v>
      </c>
      <c r="B84" s="91">
        <f>SUM(B82:B83)</f>
        <v>83131</v>
      </c>
      <c r="C84" s="91">
        <f>SUM(C82:C83)</f>
        <v>84010</v>
      </c>
    </row>
    <row r="85" spans="1:3" ht="27.75" customHeight="1" thickTop="1"/>
    <row r="86" spans="1:3" ht="27.75" customHeight="1">
      <c r="A86" s="191" t="s">
        <v>176</v>
      </c>
      <c r="B86" s="192"/>
      <c r="C86" s="193"/>
    </row>
    <row r="87" spans="1:3" ht="27.75" customHeight="1">
      <c r="A87" s="1"/>
      <c r="B87" s="1" t="s">
        <v>28</v>
      </c>
      <c r="C87" s="1" t="s">
        <v>88</v>
      </c>
    </row>
    <row r="88" spans="1:3" ht="27.75" customHeight="1">
      <c r="A88" s="9" t="s">
        <v>104</v>
      </c>
      <c r="B88" s="53">
        <v>182848</v>
      </c>
      <c r="C88" s="121">
        <f>SUM(B88:B88)</f>
        <v>182848</v>
      </c>
    </row>
    <row r="89" spans="1:3" ht="27.75" customHeight="1">
      <c r="A89" s="9" t="s">
        <v>177</v>
      </c>
      <c r="B89" s="121">
        <v>73600</v>
      </c>
      <c r="C89" s="121">
        <v>73600</v>
      </c>
    </row>
    <row r="90" spans="1:3" ht="27.75" customHeight="1">
      <c r="A90" s="9" t="s">
        <v>178</v>
      </c>
      <c r="B90" s="121">
        <v>0</v>
      </c>
      <c r="C90" s="121">
        <v>7000</v>
      </c>
    </row>
    <row r="91" spans="1:3" ht="27.75" customHeight="1">
      <c r="A91" s="93" t="s">
        <v>26</v>
      </c>
      <c r="B91" s="94">
        <v>122000</v>
      </c>
      <c r="C91" s="94">
        <v>120381</v>
      </c>
    </row>
    <row r="92" spans="1:3" ht="27.75" customHeight="1">
      <c r="A92" s="8" t="s">
        <v>27</v>
      </c>
      <c r="B92" s="4">
        <v>134448</v>
      </c>
      <c r="C92" s="4">
        <v>143067</v>
      </c>
    </row>
    <row r="93" spans="1:3" ht="27.75" customHeight="1">
      <c r="A93" s="13" t="s">
        <v>30</v>
      </c>
      <c r="B93" s="14">
        <f>SUM(B88:B90)-SUM(B91:B92)</f>
        <v>0</v>
      </c>
      <c r="C93" s="14">
        <f>SUM(C88:C90)-SUM(C91:C92)</f>
        <v>0</v>
      </c>
    </row>
    <row r="94" spans="1:3" ht="27.75" customHeight="1">
      <c r="A94" s="89"/>
      <c r="B94" s="89"/>
      <c r="C94" s="89"/>
    </row>
    <row r="95" spans="1:3" ht="27.75" customHeight="1">
      <c r="A95" s="196" t="s">
        <v>38</v>
      </c>
      <c r="B95" s="197"/>
      <c r="C95" s="198"/>
    </row>
    <row r="96" spans="1:3" ht="27.75" customHeight="1">
      <c r="A96" s="67"/>
      <c r="B96" s="67" t="s">
        <v>28</v>
      </c>
      <c r="C96" s="67" t="s">
        <v>154</v>
      </c>
    </row>
    <row r="97" spans="1:3" ht="27.75" customHeight="1">
      <c r="A97" s="113" t="s">
        <v>6</v>
      </c>
      <c r="B97" s="5">
        <v>18000</v>
      </c>
      <c r="C97" s="123">
        <v>15163</v>
      </c>
    </row>
    <row r="98" spans="1:3" ht="27.75" customHeight="1">
      <c r="A98" s="114" t="s">
        <v>7</v>
      </c>
      <c r="B98" s="56">
        <v>7000</v>
      </c>
      <c r="C98" s="110">
        <v>6088</v>
      </c>
    </row>
    <row r="99" spans="1:3" ht="27.75" customHeight="1">
      <c r="A99" s="115" t="s">
        <v>106</v>
      </c>
      <c r="B99" s="81">
        <v>16000</v>
      </c>
      <c r="C99" s="97">
        <v>12072</v>
      </c>
    </row>
    <row r="100" spans="1:3" ht="27.75" customHeight="1">
      <c r="A100" s="116" t="s">
        <v>9</v>
      </c>
      <c r="B100" s="81">
        <v>13000</v>
      </c>
      <c r="C100" s="96">
        <v>13000</v>
      </c>
    </row>
    <row r="101" spans="1:3" ht="27.75" customHeight="1">
      <c r="A101" s="116" t="s">
        <v>11</v>
      </c>
      <c r="B101" s="81">
        <v>1000</v>
      </c>
      <c r="C101" s="81">
        <v>1000</v>
      </c>
    </row>
    <row r="102" spans="1:3" ht="27.75" customHeight="1">
      <c r="A102" s="116" t="s">
        <v>12</v>
      </c>
      <c r="B102" s="81">
        <v>7000</v>
      </c>
      <c r="C102" s="81">
        <v>7000</v>
      </c>
    </row>
    <row r="103" spans="1:3" ht="27.75" customHeight="1">
      <c r="A103" s="116" t="s">
        <v>10</v>
      </c>
      <c r="B103" s="82">
        <v>60000</v>
      </c>
      <c r="C103" s="104">
        <v>66058</v>
      </c>
    </row>
    <row r="104" spans="1:3" ht="27.75" customHeight="1">
      <c r="A104" s="118" t="s">
        <v>167</v>
      </c>
      <c r="B104" s="82">
        <v>2300</v>
      </c>
      <c r="C104" s="111">
        <v>2131</v>
      </c>
    </row>
    <row r="105" spans="1:3" ht="27.75" customHeight="1">
      <c r="A105" s="118" t="s">
        <v>166</v>
      </c>
      <c r="B105" s="82">
        <v>1500</v>
      </c>
      <c r="C105" s="98">
        <v>3300</v>
      </c>
    </row>
    <row r="106" spans="1:3" ht="27.75" customHeight="1">
      <c r="A106" s="15" t="s">
        <v>40</v>
      </c>
      <c r="B106" s="16">
        <f>SUM(B97:B103)</f>
        <v>122000</v>
      </c>
      <c r="C106" s="16">
        <f>SUM(C97:C103)</f>
        <v>120381</v>
      </c>
    </row>
    <row r="107" spans="1:3" ht="27.75" customHeight="1">
      <c r="A107" s="89"/>
      <c r="B107" s="89"/>
      <c r="C107" s="89"/>
    </row>
    <row r="108" spans="1:3" ht="27.75" customHeight="1">
      <c r="A108" s="182" t="s">
        <v>39</v>
      </c>
      <c r="B108" s="182"/>
      <c r="C108" s="182"/>
    </row>
    <row r="109" spans="1:3" ht="27.75" customHeight="1">
      <c r="A109" s="68"/>
      <c r="B109" s="68" t="s">
        <v>28</v>
      </c>
      <c r="C109" s="68" t="s">
        <v>29</v>
      </c>
    </row>
    <row r="110" spans="1:3" ht="27.75" customHeight="1">
      <c r="A110" s="9" t="s">
        <v>42</v>
      </c>
      <c r="B110" s="5">
        <v>40000</v>
      </c>
      <c r="C110" s="6">
        <v>40000</v>
      </c>
    </row>
    <row r="111" spans="1:3" ht="27.75" customHeight="1">
      <c r="A111" s="8" t="s">
        <v>5</v>
      </c>
      <c r="B111" s="7">
        <v>94448</v>
      </c>
      <c r="C111" s="7">
        <v>103067</v>
      </c>
    </row>
    <row r="112" spans="1:3" ht="27.75" customHeight="1" thickBot="1">
      <c r="A112" s="90" t="s">
        <v>24</v>
      </c>
      <c r="B112" s="91">
        <f>SUM(B110:B111)</f>
        <v>134448</v>
      </c>
      <c r="C112" s="91">
        <f>SUM(C110:C111)</f>
        <v>143067</v>
      </c>
    </row>
    <row r="113" spans="1:3" ht="27.75" customHeight="1" thickTop="1"/>
    <row r="114" spans="1:3" ht="27.75" customHeight="1">
      <c r="A114" s="191" t="s">
        <v>186</v>
      </c>
      <c r="B114" s="192"/>
      <c r="C114" s="193"/>
    </row>
    <row r="115" spans="1:3" ht="27.75" customHeight="1">
      <c r="A115" s="1"/>
      <c r="B115" s="1" t="s">
        <v>28</v>
      </c>
      <c r="C115" s="1" t="s">
        <v>88</v>
      </c>
    </row>
    <row r="116" spans="1:3" ht="27.75" customHeight="1">
      <c r="A116" s="9" t="s">
        <v>104</v>
      </c>
      <c r="B116" s="53">
        <v>188206</v>
      </c>
      <c r="C116" s="124">
        <f>SUM(B116:B116)</f>
        <v>188206</v>
      </c>
    </row>
    <row r="117" spans="1:3" ht="27.75" customHeight="1">
      <c r="A117" s="9" t="s">
        <v>187</v>
      </c>
      <c r="B117" s="124">
        <v>40000</v>
      </c>
      <c r="C117" s="124">
        <v>40000</v>
      </c>
    </row>
    <row r="118" spans="1:3" ht="27.75" customHeight="1">
      <c r="A118" s="93" t="s">
        <v>26</v>
      </c>
      <c r="B118" s="94">
        <f>B133</f>
        <v>94000</v>
      </c>
      <c r="C118" s="94">
        <v>91201</v>
      </c>
    </row>
    <row r="119" spans="1:3" ht="27.75" customHeight="1">
      <c r="A119" s="8" t="s">
        <v>27</v>
      </c>
      <c r="B119" s="4">
        <f>B139</f>
        <v>134206</v>
      </c>
      <c r="C119" s="4">
        <f>C139</f>
        <v>138654</v>
      </c>
    </row>
    <row r="120" spans="1:3" ht="27.75" customHeight="1">
      <c r="A120" s="13" t="s">
        <v>30</v>
      </c>
      <c r="B120" s="14">
        <f>SUM(B116:B117)-SUM(B118:B119)</f>
        <v>0</v>
      </c>
      <c r="C120" s="14">
        <f>SUM(C116:C117)-SUM(C118:C119)</f>
        <v>-1649</v>
      </c>
    </row>
    <row r="121" spans="1:3" ht="27.75" customHeight="1">
      <c r="A121" s="89"/>
      <c r="B121" s="89"/>
      <c r="C121" s="89"/>
    </row>
    <row r="122" spans="1:3" ht="27.75" customHeight="1">
      <c r="A122" s="196" t="s">
        <v>38</v>
      </c>
      <c r="B122" s="197"/>
      <c r="C122" s="198"/>
    </row>
    <row r="123" spans="1:3" ht="27.75" customHeight="1">
      <c r="A123" s="67"/>
      <c r="B123" s="67" t="s">
        <v>28</v>
      </c>
      <c r="C123" s="67" t="s">
        <v>154</v>
      </c>
    </row>
    <row r="124" spans="1:3" ht="27.75" customHeight="1">
      <c r="A124" s="113" t="s">
        <v>6</v>
      </c>
      <c r="B124" s="5">
        <v>18000</v>
      </c>
      <c r="C124" s="85">
        <v>20783</v>
      </c>
    </row>
    <row r="125" spans="1:3" ht="27.75" customHeight="1">
      <c r="A125" s="114" t="s">
        <v>7</v>
      </c>
      <c r="B125" s="56">
        <v>7000</v>
      </c>
      <c r="C125" s="110">
        <v>3165</v>
      </c>
    </row>
    <row r="126" spans="1:3" ht="27.75" customHeight="1">
      <c r="A126" s="115" t="s">
        <v>106</v>
      </c>
      <c r="B126" s="81">
        <v>8000</v>
      </c>
      <c r="C126" s="97">
        <v>5545</v>
      </c>
    </row>
    <row r="127" spans="1:3" ht="27.75" customHeight="1">
      <c r="A127" s="116" t="s">
        <v>9</v>
      </c>
      <c r="B127" s="81">
        <v>13000</v>
      </c>
      <c r="C127" s="97">
        <v>11351</v>
      </c>
    </row>
    <row r="128" spans="1:3" ht="27.75" customHeight="1">
      <c r="A128" s="116" t="s">
        <v>11</v>
      </c>
      <c r="B128" s="81">
        <v>1000</v>
      </c>
      <c r="C128" s="97">
        <v>750</v>
      </c>
    </row>
    <row r="129" spans="1:3" ht="27.75" customHeight="1">
      <c r="A129" s="116" t="s">
        <v>12</v>
      </c>
      <c r="B129" s="81">
        <v>7000</v>
      </c>
      <c r="C129" s="81">
        <v>7000</v>
      </c>
    </row>
    <row r="130" spans="1:3" ht="27.75" customHeight="1">
      <c r="A130" s="116" t="s">
        <v>10</v>
      </c>
      <c r="B130" s="82">
        <v>40000</v>
      </c>
      <c r="C130" s="104">
        <v>40958</v>
      </c>
    </row>
    <row r="131" spans="1:3" ht="27.75" customHeight="1">
      <c r="A131" s="118" t="s">
        <v>167</v>
      </c>
      <c r="B131" s="82">
        <v>2300</v>
      </c>
      <c r="C131" s="111">
        <v>1802</v>
      </c>
    </row>
    <row r="132" spans="1:3" ht="27.75" customHeight="1">
      <c r="A132" s="118" t="s">
        <v>166</v>
      </c>
      <c r="B132" s="82">
        <v>1500</v>
      </c>
      <c r="C132" s="98">
        <v>2900</v>
      </c>
    </row>
    <row r="133" spans="1:3" ht="27.75" customHeight="1">
      <c r="A133" s="15" t="s">
        <v>40</v>
      </c>
      <c r="B133" s="16">
        <f>SUM(B124:B130)</f>
        <v>94000</v>
      </c>
      <c r="C133" s="16">
        <f>SUM(C124:C130)</f>
        <v>89552</v>
      </c>
    </row>
    <row r="134" spans="1:3" ht="27.75" customHeight="1">
      <c r="A134" s="89"/>
      <c r="B134" s="89"/>
      <c r="C134" s="89"/>
    </row>
    <row r="135" spans="1:3" ht="27.75" customHeight="1">
      <c r="A135" s="182" t="s">
        <v>39</v>
      </c>
      <c r="B135" s="182"/>
      <c r="C135" s="182"/>
    </row>
    <row r="136" spans="1:3" ht="27.75" customHeight="1">
      <c r="A136" s="68"/>
      <c r="B136" s="68" t="s">
        <v>28</v>
      </c>
      <c r="C136" s="68" t="s">
        <v>29</v>
      </c>
    </row>
    <row r="137" spans="1:3" ht="27.75" customHeight="1">
      <c r="A137" s="9" t="s">
        <v>42</v>
      </c>
      <c r="B137" s="5">
        <v>40000</v>
      </c>
      <c r="C137" s="6">
        <v>40000</v>
      </c>
    </row>
    <row r="138" spans="1:3" ht="27.75" customHeight="1">
      <c r="A138" s="8" t="s">
        <v>5</v>
      </c>
      <c r="B138" s="7">
        <f>SUM(B116:B117)-B133-B137</f>
        <v>94206</v>
      </c>
      <c r="C138" s="126">
        <f>SUM(C116:C117)-C133-C137</f>
        <v>98654</v>
      </c>
    </row>
    <row r="139" spans="1:3" ht="27.75" customHeight="1" thickBot="1">
      <c r="A139" s="90" t="s">
        <v>24</v>
      </c>
      <c r="B139" s="91">
        <f>SUM(B137:B138)</f>
        <v>134206</v>
      </c>
      <c r="C139" s="91">
        <f>SUM(C137:C138)</f>
        <v>138654</v>
      </c>
    </row>
    <row r="140" spans="1:3" ht="27.75" customHeight="1" thickTop="1"/>
    <row r="141" spans="1:3" ht="27.75" customHeight="1">
      <c r="A141" s="191" t="s">
        <v>195</v>
      </c>
      <c r="B141" s="192"/>
      <c r="C141" s="193"/>
    </row>
    <row r="142" spans="1:3" ht="27.75" customHeight="1">
      <c r="A142" s="1"/>
      <c r="B142" s="1" t="s">
        <v>28</v>
      </c>
      <c r="C142" s="1" t="s">
        <v>88</v>
      </c>
    </row>
    <row r="143" spans="1:3" ht="27.75" customHeight="1">
      <c r="A143" s="9" t="s">
        <v>104</v>
      </c>
      <c r="B143" s="53">
        <v>189986</v>
      </c>
      <c r="C143" s="200">
        <f>SUM(B143:B144)</f>
        <v>263586</v>
      </c>
    </row>
    <row r="144" spans="1:3" ht="27.75" customHeight="1">
      <c r="A144" s="9" t="s">
        <v>121</v>
      </c>
      <c r="B144" s="127">
        <v>73600</v>
      </c>
      <c r="C144" s="195"/>
    </row>
    <row r="145" spans="1:3" ht="27.75" customHeight="1">
      <c r="A145" s="93" t="s">
        <v>26</v>
      </c>
      <c r="B145" s="94">
        <f>B160</f>
        <v>112000</v>
      </c>
      <c r="C145" s="94">
        <v>91201</v>
      </c>
    </row>
    <row r="146" spans="1:3" ht="27.75" customHeight="1">
      <c r="A146" s="8" t="s">
        <v>27</v>
      </c>
      <c r="B146" s="4">
        <f>B166</f>
        <v>151586</v>
      </c>
      <c r="C146" s="4">
        <f>C166</f>
        <v>177884</v>
      </c>
    </row>
    <row r="147" spans="1:3" ht="27.75" customHeight="1">
      <c r="A147" s="13" t="s">
        <v>30</v>
      </c>
      <c r="B147" s="14">
        <f>SUM(B143:B144)-SUM(B145:B146)</f>
        <v>0</v>
      </c>
      <c r="C147" s="14">
        <f>SUM(C143:C144)-SUM(C145:C146)</f>
        <v>-5499</v>
      </c>
    </row>
    <row r="148" spans="1:3" ht="27.75" customHeight="1">
      <c r="A148" s="89"/>
      <c r="B148" s="89"/>
      <c r="C148" s="89"/>
    </row>
    <row r="149" spans="1:3" ht="27.75" customHeight="1">
      <c r="A149" s="196" t="s">
        <v>38</v>
      </c>
      <c r="B149" s="197"/>
      <c r="C149" s="198"/>
    </row>
    <row r="150" spans="1:3" ht="27.75" customHeight="1">
      <c r="A150" s="67"/>
      <c r="B150" s="67" t="s">
        <v>28</v>
      </c>
      <c r="C150" s="67" t="s">
        <v>154</v>
      </c>
    </row>
    <row r="151" spans="1:3" ht="27.75" customHeight="1">
      <c r="A151" s="113" t="s">
        <v>6</v>
      </c>
      <c r="B151" s="5">
        <v>18000</v>
      </c>
      <c r="C151" s="123">
        <v>16520</v>
      </c>
    </row>
    <row r="152" spans="1:3" ht="27.75" customHeight="1">
      <c r="A152" s="114" t="s">
        <v>7</v>
      </c>
      <c r="B152" s="56">
        <v>7000</v>
      </c>
      <c r="C152" s="110">
        <v>5276</v>
      </c>
    </row>
    <row r="153" spans="1:3" ht="27.75" customHeight="1">
      <c r="A153" s="115" t="s">
        <v>106</v>
      </c>
      <c r="B153" s="81">
        <v>16000</v>
      </c>
      <c r="C153" s="97">
        <v>15697</v>
      </c>
    </row>
    <row r="154" spans="1:3" ht="27.75" customHeight="1">
      <c r="A154" s="116" t="s">
        <v>9</v>
      </c>
      <c r="B154" s="81">
        <v>13000</v>
      </c>
      <c r="C154" s="97">
        <v>11248</v>
      </c>
    </row>
    <row r="155" spans="1:3" ht="27.75" customHeight="1">
      <c r="A155" s="116" t="s">
        <v>11</v>
      </c>
      <c r="B155" s="81">
        <v>1000</v>
      </c>
      <c r="C155" s="130">
        <v>1000</v>
      </c>
    </row>
    <row r="156" spans="1:3" ht="27.75" customHeight="1">
      <c r="A156" s="116" t="s">
        <v>12</v>
      </c>
      <c r="B156" s="81">
        <v>7000</v>
      </c>
      <c r="C156" s="81">
        <v>7000</v>
      </c>
    </row>
    <row r="157" spans="1:3" ht="27.75" customHeight="1">
      <c r="A157" s="116" t="s">
        <v>10</v>
      </c>
      <c r="B157" s="82">
        <v>50000</v>
      </c>
      <c r="C157" s="111">
        <v>28961</v>
      </c>
    </row>
    <row r="158" spans="1:3" ht="27.75" customHeight="1">
      <c r="A158" s="118" t="s">
        <v>167</v>
      </c>
      <c r="B158" s="82">
        <v>2300</v>
      </c>
      <c r="C158" s="111">
        <v>1946</v>
      </c>
    </row>
    <row r="159" spans="1:3" ht="27.75" customHeight="1">
      <c r="A159" s="118" t="s">
        <v>166</v>
      </c>
      <c r="B159" s="82">
        <v>1500</v>
      </c>
      <c r="C159" s="98">
        <v>2800</v>
      </c>
    </row>
    <row r="160" spans="1:3" ht="27.75" customHeight="1">
      <c r="A160" s="15" t="s">
        <v>40</v>
      </c>
      <c r="B160" s="16">
        <f>SUM(B151:B157)</f>
        <v>112000</v>
      </c>
      <c r="C160" s="16">
        <f>SUM(C151:C157)</f>
        <v>85702</v>
      </c>
    </row>
    <row r="161" spans="1:3" ht="27.75" customHeight="1">
      <c r="A161" s="89"/>
      <c r="B161" s="89"/>
      <c r="C161" s="89"/>
    </row>
    <row r="162" spans="1:3" ht="27.75" customHeight="1">
      <c r="A162" s="182" t="s">
        <v>39</v>
      </c>
      <c r="B162" s="182"/>
      <c r="C162" s="182"/>
    </row>
    <row r="163" spans="1:3" ht="27.75" customHeight="1">
      <c r="A163" s="68"/>
      <c r="B163" s="68" t="s">
        <v>28</v>
      </c>
      <c r="C163" s="68" t="s">
        <v>29</v>
      </c>
    </row>
    <row r="164" spans="1:3" ht="27.75" customHeight="1">
      <c r="A164" s="9" t="s">
        <v>42</v>
      </c>
      <c r="B164" s="5">
        <v>40000</v>
      </c>
      <c r="C164" s="6">
        <v>40000</v>
      </c>
    </row>
    <row r="165" spans="1:3" ht="27.75" customHeight="1">
      <c r="A165" s="8" t="s">
        <v>5</v>
      </c>
      <c r="B165" s="7">
        <f>SUM(B143:B144)-B160-B164</f>
        <v>111586</v>
      </c>
      <c r="C165" s="126">
        <f>SUM(C143:C144)-C160-C164</f>
        <v>137884</v>
      </c>
    </row>
    <row r="166" spans="1:3" ht="27.75" customHeight="1" thickBot="1">
      <c r="A166" s="90" t="s">
        <v>24</v>
      </c>
      <c r="B166" s="91">
        <f>SUM(B164:B165)</f>
        <v>151586</v>
      </c>
      <c r="C166" s="91">
        <f>SUM(C164:C165)</f>
        <v>177884</v>
      </c>
    </row>
    <row r="167" spans="1:3" ht="27.75" customHeight="1" thickTop="1"/>
    <row r="168" spans="1:3" ht="27.75" customHeight="1">
      <c r="A168" s="191" t="s">
        <v>200</v>
      </c>
      <c r="B168" s="192"/>
      <c r="C168" s="193"/>
    </row>
    <row r="169" spans="1:3" ht="27.75" customHeight="1">
      <c r="A169" s="1"/>
      <c r="B169" s="1" t="s">
        <v>28</v>
      </c>
      <c r="C169" s="1" t="s">
        <v>88</v>
      </c>
    </row>
    <row r="170" spans="1:3" ht="27.75" customHeight="1">
      <c r="A170" s="9" t="s">
        <v>104</v>
      </c>
      <c r="B170" s="53">
        <v>181400</v>
      </c>
      <c r="C170" s="200">
        <f>SUM(B170:B171)</f>
        <v>281400</v>
      </c>
    </row>
    <row r="171" spans="1:3" ht="27.75" customHeight="1">
      <c r="A171" s="9" t="s">
        <v>201</v>
      </c>
      <c r="B171" s="134">
        <v>100000</v>
      </c>
      <c r="C171" s="195"/>
    </row>
    <row r="172" spans="1:3" ht="27.75" customHeight="1">
      <c r="A172" s="93" t="s">
        <v>26</v>
      </c>
      <c r="B172" s="94">
        <f>B188</f>
        <v>75000</v>
      </c>
      <c r="C172" s="94">
        <v>106284</v>
      </c>
    </row>
    <row r="173" spans="1:3" ht="27.75" customHeight="1">
      <c r="A173" s="8" t="s">
        <v>27</v>
      </c>
      <c r="B173" s="4">
        <f>B194</f>
        <v>206400</v>
      </c>
      <c r="C173" s="4">
        <v>175116</v>
      </c>
    </row>
    <row r="174" spans="1:3" ht="27.75" customHeight="1">
      <c r="A174" s="13" t="s">
        <v>30</v>
      </c>
      <c r="B174" s="14">
        <f>SUM(B170:B171)-SUM(B172:B173)</f>
        <v>0</v>
      </c>
      <c r="C174" s="14">
        <f>SUM(C170:C171)-SUM(C172:C173)</f>
        <v>0</v>
      </c>
    </row>
    <row r="175" spans="1:3" ht="27.75" customHeight="1">
      <c r="A175" s="89"/>
      <c r="B175" s="89"/>
      <c r="C175" s="89"/>
    </row>
    <row r="176" spans="1:3" ht="27.75" customHeight="1">
      <c r="A176" s="196" t="s">
        <v>38</v>
      </c>
      <c r="B176" s="197"/>
      <c r="C176" s="198"/>
    </row>
    <row r="177" spans="1:3" ht="27.75" customHeight="1">
      <c r="A177" s="67"/>
      <c r="B177" s="67" t="s">
        <v>28</v>
      </c>
      <c r="C177" s="67" t="s">
        <v>154</v>
      </c>
    </row>
    <row r="178" spans="1:3" ht="27.75" customHeight="1">
      <c r="A178" s="113" t="s">
        <v>6</v>
      </c>
      <c r="B178" s="5">
        <v>6000</v>
      </c>
      <c r="C178" s="85">
        <v>7210</v>
      </c>
    </row>
    <row r="179" spans="1:3" ht="27.75" customHeight="1">
      <c r="A179" s="114" t="s">
        <v>7</v>
      </c>
      <c r="B179" s="56">
        <v>2000</v>
      </c>
      <c r="C179" s="109">
        <v>2960</v>
      </c>
    </row>
    <row r="180" spans="1:3" ht="27.75" customHeight="1">
      <c r="A180" s="115" t="s">
        <v>106</v>
      </c>
      <c r="B180" s="81">
        <v>10000</v>
      </c>
      <c r="C180" s="86">
        <v>14825</v>
      </c>
    </row>
    <row r="181" spans="1:3" ht="27.75" customHeight="1">
      <c r="A181" s="116" t="s">
        <v>9</v>
      </c>
      <c r="B181" s="81">
        <v>7000</v>
      </c>
      <c r="C181" s="130">
        <v>7000</v>
      </c>
    </row>
    <row r="182" spans="1:3" ht="27.75" customHeight="1">
      <c r="A182" s="116" t="s">
        <v>11</v>
      </c>
      <c r="B182" s="81">
        <v>1000</v>
      </c>
      <c r="C182" s="130">
        <v>1000</v>
      </c>
    </row>
    <row r="183" spans="1:3" ht="27.75" customHeight="1">
      <c r="A183" s="116" t="s">
        <v>12</v>
      </c>
      <c r="B183" s="81">
        <v>7000</v>
      </c>
      <c r="C183" s="81">
        <v>7000</v>
      </c>
    </row>
    <row r="184" spans="1:3" ht="27.75" customHeight="1">
      <c r="A184" s="116" t="s">
        <v>202</v>
      </c>
      <c r="B184" s="82">
        <v>12000</v>
      </c>
      <c r="C184" s="82">
        <v>12000</v>
      </c>
    </row>
    <row r="185" spans="1:3" ht="27.75" customHeight="1">
      <c r="A185" s="116" t="s">
        <v>10</v>
      </c>
      <c r="B185" s="82">
        <v>30000</v>
      </c>
      <c r="C185" s="104">
        <v>54289</v>
      </c>
    </row>
    <row r="186" spans="1:3" ht="27.75" customHeight="1">
      <c r="A186" s="118" t="s">
        <v>167</v>
      </c>
      <c r="B186" s="82">
        <v>2300</v>
      </c>
      <c r="C186" s="111">
        <v>1614</v>
      </c>
    </row>
    <row r="187" spans="1:3" ht="27.75" customHeight="1">
      <c r="A187" s="118" t="s">
        <v>166</v>
      </c>
      <c r="B187" s="82">
        <v>2000</v>
      </c>
      <c r="C187" s="98">
        <v>2500</v>
      </c>
    </row>
    <row r="188" spans="1:3" ht="27.75" customHeight="1">
      <c r="A188" s="15" t="s">
        <v>40</v>
      </c>
      <c r="B188" s="16">
        <f>SUM(B178:B185)</f>
        <v>75000</v>
      </c>
      <c r="C188" s="16">
        <f>SUM(C178:C185)</f>
        <v>106284</v>
      </c>
    </row>
    <row r="189" spans="1:3" ht="27.75" customHeight="1">
      <c r="A189" s="89"/>
      <c r="B189" s="89"/>
      <c r="C189" s="89"/>
    </row>
    <row r="190" spans="1:3" ht="27.75" customHeight="1">
      <c r="A190" s="182" t="s">
        <v>39</v>
      </c>
      <c r="B190" s="182"/>
      <c r="C190" s="182"/>
    </row>
    <row r="191" spans="1:3" ht="27.75" customHeight="1">
      <c r="A191" s="68"/>
      <c r="B191" s="68" t="s">
        <v>28</v>
      </c>
      <c r="C191" s="68" t="s">
        <v>29</v>
      </c>
    </row>
    <row r="192" spans="1:3" ht="27.75" customHeight="1">
      <c r="A192" s="9" t="s">
        <v>42</v>
      </c>
      <c r="B192" s="5">
        <v>40000</v>
      </c>
      <c r="C192" s="6">
        <v>40000</v>
      </c>
    </row>
    <row r="193" spans="1:3" ht="27.75" customHeight="1">
      <c r="A193" s="8" t="s">
        <v>5</v>
      </c>
      <c r="B193" s="7">
        <f>SUM(B170:B171)-B188-B192</f>
        <v>166400</v>
      </c>
      <c r="C193" s="126">
        <f>SUM(C170:C171)-C188-C192</f>
        <v>135116</v>
      </c>
    </row>
    <row r="194" spans="1:3" ht="27.75" customHeight="1">
      <c r="A194" s="17" t="s">
        <v>24</v>
      </c>
      <c r="B194" s="18">
        <f>SUM(B192:B193)</f>
        <v>206400</v>
      </c>
      <c r="C194" s="18">
        <f>SUM(C192:C193)</f>
        <v>175116</v>
      </c>
    </row>
    <row r="196" spans="1:3" ht="27.75" customHeight="1">
      <c r="A196" s="191" t="s">
        <v>213</v>
      </c>
      <c r="B196" s="192"/>
      <c r="C196" s="193"/>
    </row>
    <row r="197" spans="1:3" ht="27.75" customHeight="1">
      <c r="A197" s="1"/>
      <c r="B197" s="1" t="s">
        <v>28</v>
      </c>
      <c r="C197" s="1" t="s">
        <v>88</v>
      </c>
    </row>
    <row r="198" spans="1:3" ht="27.75" customHeight="1">
      <c r="A198" s="9" t="s">
        <v>104</v>
      </c>
      <c r="B198" s="53">
        <v>75061</v>
      </c>
      <c r="C198" s="200">
        <f>SUM(B198:B199)</f>
        <v>127481</v>
      </c>
    </row>
    <row r="199" spans="1:3" ht="27.75" customHeight="1">
      <c r="A199" s="9" t="s">
        <v>214</v>
      </c>
      <c r="B199" s="140">
        <v>52420</v>
      </c>
      <c r="C199" s="195"/>
    </row>
    <row r="200" spans="1:3" ht="27.75" customHeight="1">
      <c r="A200" s="93" t="s">
        <v>26</v>
      </c>
      <c r="B200" s="94">
        <f>B211</f>
        <v>39000</v>
      </c>
      <c r="C200" s="94">
        <f>C211</f>
        <v>83146</v>
      </c>
    </row>
    <row r="201" spans="1:3" ht="27.75" customHeight="1">
      <c r="A201" s="8" t="s">
        <v>27</v>
      </c>
      <c r="B201" s="4">
        <f>B217</f>
        <v>88481</v>
      </c>
      <c r="C201" s="4">
        <f>C217</f>
        <v>44335</v>
      </c>
    </row>
    <row r="202" spans="1:3" ht="27.75" customHeight="1">
      <c r="A202" s="13" t="s">
        <v>30</v>
      </c>
      <c r="B202" s="14">
        <f>SUM(B198:B199)-SUM(B200:B201)</f>
        <v>0</v>
      </c>
      <c r="C202" s="14">
        <f>SUM(C198:C199)-SUM(C200:C201)</f>
        <v>0</v>
      </c>
    </row>
    <row r="203" spans="1:3" ht="27.75" customHeight="1">
      <c r="A203" s="89"/>
      <c r="B203" s="89"/>
      <c r="C203" s="89"/>
    </row>
    <row r="204" spans="1:3" ht="27.75" customHeight="1">
      <c r="A204" s="196" t="s">
        <v>38</v>
      </c>
      <c r="B204" s="197"/>
      <c r="C204" s="198"/>
    </row>
    <row r="205" spans="1:3" ht="27.75" customHeight="1">
      <c r="A205" s="67"/>
      <c r="B205" s="67" t="s">
        <v>28</v>
      </c>
      <c r="C205" s="67" t="s">
        <v>154</v>
      </c>
    </row>
    <row r="206" spans="1:3" ht="27.75" customHeight="1">
      <c r="A206" s="116" t="s">
        <v>9</v>
      </c>
      <c r="B206" s="81">
        <v>8000</v>
      </c>
      <c r="C206" s="130">
        <v>7687</v>
      </c>
    </row>
    <row r="207" spans="1:3" ht="27.75" customHeight="1">
      <c r="A207" s="116" t="s">
        <v>11</v>
      </c>
      <c r="B207" s="81">
        <v>1000</v>
      </c>
      <c r="C207" s="130">
        <v>1000</v>
      </c>
    </row>
    <row r="208" spans="1:3" ht="27.75" customHeight="1">
      <c r="A208" s="116" t="s">
        <v>10</v>
      </c>
      <c r="B208" s="82">
        <v>30000</v>
      </c>
      <c r="C208" s="104">
        <v>74459</v>
      </c>
    </row>
    <row r="209" spans="1:3" ht="27.75" customHeight="1">
      <c r="A209" s="118" t="s">
        <v>167</v>
      </c>
      <c r="B209" s="82">
        <v>2300</v>
      </c>
      <c r="C209" s="111">
        <v>2007</v>
      </c>
    </row>
    <row r="210" spans="1:3" ht="27.75" customHeight="1">
      <c r="A210" s="118" t="s">
        <v>166</v>
      </c>
      <c r="B210" s="82">
        <v>2000</v>
      </c>
      <c r="C210" s="98">
        <v>2300</v>
      </c>
    </row>
    <row r="211" spans="1:3" ht="27.75" customHeight="1">
      <c r="A211" s="15" t="s">
        <v>40</v>
      </c>
      <c r="B211" s="16">
        <f>SUM(B206:B208)</f>
        <v>39000</v>
      </c>
      <c r="C211" s="16">
        <f>SUM(C206:C208)</f>
        <v>83146</v>
      </c>
    </row>
    <row r="212" spans="1:3" ht="27.75" customHeight="1">
      <c r="A212" s="89"/>
      <c r="B212" s="89"/>
      <c r="C212" s="89"/>
    </row>
    <row r="213" spans="1:3" ht="27.75" customHeight="1">
      <c r="A213" s="182" t="s">
        <v>39</v>
      </c>
      <c r="B213" s="182"/>
      <c r="C213" s="182"/>
    </row>
    <row r="214" spans="1:3" ht="27.75" customHeight="1">
      <c r="A214" s="68"/>
      <c r="B214" s="68" t="s">
        <v>28</v>
      </c>
      <c r="C214" s="68" t="s">
        <v>29</v>
      </c>
    </row>
    <row r="215" spans="1:3" ht="27.75" customHeight="1">
      <c r="A215" s="9" t="s">
        <v>42</v>
      </c>
      <c r="B215" s="5">
        <v>40000</v>
      </c>
      <c r="C215" s="6">
        <v>40000</v>
      </c>
    </row>
    <row r="216" spans="1:3" ht="27.75" customHeight="1">
      <c r="A216" s="8" t="s">
        <v>5</v>
      </c>
      <c r="B216" s="7">
        <f>SUM(B198:B199)-B211-B215</f>
        <v>48481</v>
      </c>
      <c r="C216" s="126">
        <f>SUM(C198:C199)-C211-C215</f>
        <v>4335</v>
      </c>
    </row>
    <row r="217" spans="1:3" ht="27.75" customHeight="1">
      <c r="A217" s="17" t="s">
        <v>24</v>
      </c>
      <c r="B217" s="18">
        <f>SUM(B215:B216)</f>
        <v>88481</v>
      </c>
      <c r="C217" s="18">
        <f>SUM(C215:C216)</f>
        <v>44335</v>
      </c>
    </row>
    <row r="219" spans="1:3" ht="27.75" customHeight="1">
      <c r="A219" s="191" t="s">
        <v>230</v>
      </c>
      <c r="B219" s="192"/>
      <c r="C219" s="193"/>
    </row>
    <row r="220" spans="1:3" ht="27.75" customHeight="1">
      <c r="A220" s="1"/>
      <c r="B220" s="1" t="s">
        <v>28</v>
      </c>
      <c r="C220" s="1" t="s">
        <v>88</v>
      </c>
    </row>
    <row r="221" spans="1:3" ht="27.75" customHeight="1">
      <c r="A221" s="9" t="s">
        <v>104</v>
      </c>
      <c r="B221" s="53">
        <v>339201</v>
      </c>
      <c r="C221" s="200">
        <f>SUM(B221:B222)</f>
        <v>379201</v>
      </c>
    </row>
    <row r="222" spans="1:3" ht="27.75" customHeight="1">
      <c r="A222" s="9" t="s">
        <v>231</v>
      </c>
      <c r="B222" s="141">
        <v>40000</v>
      </c>
      <c r="C222" s="195"/>
    </row>
    <row r="223" spans="1:3" ht="27.75" customHeight="1">
      <c r="A223" s="93" t="s">
        <v>26</v>
      </c>
      <c r="B223" s="94">
        <f>B237</f>
        <v>45500</v>
      </c>
      <c r="C223" s="94">
        <f>C237</f>
        <v>110937</v>
      </c>
    </row>
    <row r="224" spans="1:3" ht="27.75" customHeight="1">
      <c r="A224" s="8" t="s">
        <v>27</v>
      </c>
      <c r="B224" s="4">
        <f>B243</f>
        <v>333701</v>
      </c>
      <c r="C224" s="4">
        <f>C243</f>
        <v>268264</v>
      </c>
    </row>
    <row r="225" spans="1:3" ht="27.75" customHeight="1">
      <c r="A225" s="13" t="s">
        <v>30</v>
      </c>
      <c r="B225" s="14">
        <f>SUM(B221:B222)-SUM(B223:B224)</f>
        <v>0</v>
      </c>
      <c r="C225" s="14">
        <f>SUM(C221:C222)-SUM(C223:C224)</f>
        <v>0</v>
      </c>
    </row>
    <row r="226" spans="1:3" ht="27.75" customHeight="1">
      <c r="A226" s="89"/>
      <c r="B226" s="89"/>
      <c r="C226" s="89"/>
    </row>
    <row r="227" spans="1:3" ht="27.75" customHeight="1">
      <c r="A227" s="196" t="s">
        <v>38</v>
      </c>
      <c r="B227" s="197"/>
      <c r="C227" s="198"/>
    </row>
    <row r="228" spans="1:3" ht="27.75" customHeight="1">
      <c r="A228" s="67"/>
      <c r="B228" s="67" t="s">
        <v>28</v>
      </c>
      <c r="C228" s="67" t="s">
        <v>154</v>
      </c>
    </row>
    <row r="229" spans="1:3" ht="27.75" customHeight="1">
      <c r="A229" s="116" t="s">
        <v>9</v>
      </c>
      <c r="B229" s="81">
        <v>8000</v>
      </c>
      <c r="C229" s="130">
        <v>8008</v>
      </c>
    </row>
    <row r="230" spans="1:3" ht="27.75" customHeight="1">
      <c r="A230" s="116" t="s">
        <v>233</v>
      </c>
      <c r="B230" s="81">
        <v>4500</v>
      </c>
      <c r="C230" s="130">
        <v>4500</v>
      </c>
    </row>
    <row r="231" spans="1:3" ht="27.75" customHeight="1">
      <c r="A231" s="116" t="s">
        <v>212</v>
      </c>
      <c r="B231" s="81">
        <v>2000</v>
      </c>
      <c r="C231" s="130">
        <v>3608</v>
      </c>
    </row>
    <row r="232" spans="1:3" ht="27.75" customHeight="1">
      <c r="A232" s="116" t="s">
        <v>11</v>
      </c>
      <c r="B232" s="81">
        <v>1000</v>
      </c>
      <c r="C232" s="130">
        <v>1000</v>
      </c>
    </row>
    <row r="233" spans="1:3" ht="27.75" customHeight="1">
      <c r="A233" s="116" t="s">
        <v>10</v>
      </c>
      <c r="B233" s="82">
        <v>30000</v>
      </c>
      <c r="C233" s="104">
        <v>32111</v>
      </c>
    </row>
    <row r="234" spans="1:3" ht="27.75" customHeight="1">
      <c r="A234" s="116" t="s">
        <v>206</v>
      </c>
      <c r="B234" s="82">
        <v>2300</v>
      </c>
      <c r="C234" s="111">
        <v>2156</v>
      </c>
    </row>
    <row r="235" spans="1:3" ht="27.75" customHeight="1">
      <c r="A235" s="116" t="s">
        <v>235</v>
      </c>
      <c r="B235" s="82">
        <v>2000</v>
      </c>
      <c r="C235" s="145">
        <v>6850</v>
      </c>
    </row>
    <row r="236" spans="1:3" ht="27.75" customHeight="1">
      <c r="A236" s="142" t="s">
        <v>234</v>
      </c>
      <c r="B236" s="143" t="s">
        <v>157</v>
      </c>
      <c r="C236" s="144">
        <v>61710</v>
      </c>
    </row>
    <row r="237" spans="1:3" ht="27.75" customHeight="1">
      <c r="A237" s="15" t="s">
        <v>40</v>
      </c>
      <c r="B237" s="16">
        <f>SUM(B229:B233)</f>
        <v>45500</v>
      </c>
      <c r="C237" s="16">
        <f>SUM(C229:C233,C236)</f>
        <v>110937</v>
      </c>
    </row>
    <row r="238" spans="1:3" ht="27.75" customHeight="1">
      <c r="A238" s="89"/>
      <c r="B238" s="89"/>
      <c r="C238" s="89"/>
    </row>
    <row r="239" spans="1:3" ht="27.75" customHeight="1">
      <c r="A239" s="182" t="s">
        <v>39</v>
      </c>
      <c r="B239" s="182"/>
      <c r="C239" s="182"/>
    </row>
    <row r="240" spans="1:3" ht="27.75" customHeight="1">
      <c r="A240" s="68"/>
      <c r="B240" s="68" t="s">
        <v>28</v>
      </c>
      <c r="C240" s="68" t="s">
        <v>29</v>
      </c>
    </row>
    <row r="241" spans="1:3" ht="27.75" customHeight="1">
      <c r="A241" s="9" t="s">
        <v>42</v>
      </c>
      <c r="B241" s="5">
        <v>80000</v>
      </c>
      <c r="C241" s="6">
        <v>80000</v>
      </c>
    </row>
    <row r="242" spans="1:3" ht="27.75" customHeight="1">
      <c r="A242" s="8" t="s">
        <v>5</v>
      </c>
      <c r="B242" s="7">
        <f>SUM(B221:B222)-B237-B241</f>
        <v>253701</v>
      </c>
      <c r="C242" s="126">
        <f>SUM(C221:C222)-C237-C241</f>
        <v>188264</v>
      </c>
    </row>
    <row r="243" spans="1:3" ht="27.75" customHeight="1">
      <c r="A243" s="17" t="s">
        <v>24</v>
      </c>
      <c r="B243" s="18">
        <f>SUM(B241:B242)</f>
        <v>333701</v>
      </c>
      <c r="C243" s="18">
        <f>SUM(C241:C242)</f>
        <v>268264</v>
      </c>
    </row>
    <row r="245" spans="1:3" ht="27.75" customHeight="1">
      <c r="A245" s="191" t="s">
        <v>242</v>
      </c>
      <c r="B245" s="192"/>
      <c r="C245" s="193"/>
    </row>
    <row r="246" spans="1:3" ht="27.75" customHeight="1">
      <c r="A246" s="1"/>
      <c r="B246" s="1" t="s">
        <v>28</v>
      </c>
      <c r="C246" s="1" t="s">
        <v>88</v>
      </c>
    </row>
    <row r="247" spans="1:3" ht="27.75" customHeight="1">
      <c r="A247" s="9" t="s">
        <v>104</v>
      </c>
      <c r="B247" s="53">
        <v>266961</v>
      </c>
      <c r="C247" s="200">
        <f>SUM(B247:B248)</f>
        <v>293171</v>
      </c>
    </row>
    <row r="248" spans="1:3" ht="27.75" customHeight="1">
      <c r="A248" s="9" t="s">
        <v>231</v>
      </c>
      <c r="B248" s="148">
        <v>26210</v>
      </c>
      <c r="C248" s="195"/>
    </row>
    <row r="249" spans="1:3" ht="27.75" customHeight="1">
      <c r="A249" s="93" t="s">
        <v>26</v>
      </c>
      <c r="B249" s="94">
        <v>40000</v>
      </c>
      <c r="C249" s="94">
        <v>49407</v>
      </c>
    </row>
    <row r="250" spans="1:3" ht="27.75" customHeight="1">
      <c r="A250" s="8" t="s">
        <v>27</v>
      </c>
      <c r="B250" s="4">
        <v>253171</v>
      </c>
      <c r="C250" s="4">
        <v>243764</v>
      </c>
    </row>
    <row r="251" spans="1:3" ht="27.75" customHeight="1">
      <c r="A251" s="13" t="s">
        <v>30</v>
      </c>
      <c r="B251" s="14">
        <f>SUM(B247:B248)-SUM(B249:B250)</f>
        <v>0</v>
      </c>
      <c r="C251" s="14">
        <f>SUM(C247:C248)-SUM(C249:C250)</f>
        <v>0</v>
      </c>
    </row>
    <row r="252" spans="1:3" ht="27.75" customHeight="1">
      <c r="A252" s="89"/>
      <c r="B252" s="89"/>
      <c r="C252" s="89"/>
    </row>
    <row r="253" spans="1:3" ht="27.75" customHeight="1">
      <c r="A253" s="196" t="s">
        <v>38</v>
      </c>
      <c r="B253" s="197"/>
      <c r="C253" s="198"/>
    </row>
    <row r="254" spans="1:3" ht="27.75" customHeight="1">
      <c r="A254" s="67"/>
      <c r="B254" s="67" t="s">
        <v>28</v>
      </c>
      <c r="C254" s="67" t="s">
        <v>154</v>
      </c>
    </row>
    <row r="255" spans="1:3" ht="27.75" customHeight="1">
      <c r="A255" s="116" t="s">
        <v>10</v>
      </c>
      <c r="B255" s="81">
        <v>30000</v>
      </c>
      <c r="C255" s="130">
        <v>39238</v>
      </c>
    </row>
    <row r="256" spans="1:3" ht="27.75" customHeight="1">
      <c r="A256" s="116" t="s">
        <v>233</v>
      </c>
      <c r="B256" s="81">
        <v>6000</v>
      </c>
      <c r="C256" s="130">
        <v>6000</v>
      </c>
    </row>
    <row r="257" spans="1:3" ht="27.75" customHeight="1">
      <c r="A257" s="116" t="s">
        <v>232</v>
      </c>
      <c r="B257" s="81">
        <v>2000</v>
      </c>
      <c r="C257" s="86">
        <v>2169</v>
      </c>
    </row>
    <row r="258" spans="1:3" ht="27.75" customHeight="1">
      <c r="A258" s="116" t="s">
        <v>239</v>
      </c>
      <c r="B258" s="82">
        <v>1000</v>
      </c>
      <c r="C258" s="151">
        <v>1000</v>
      </c>
    </row>
    <row r="259" spans="1:3" ht="27.75" customHeight="1">
      <c r="A259" s="116" t="s">
        <v>244</v>
      </c>
      <c r="B259" s="82">
        <v>1000</v>
      </c>
      <c r="C259" s="152">
        <v>1000</v>
      </c>
    </row>
    <row r="260" spans="1:3" ht="27.75" customHeight="1">
      <c r="A260" s="15" t="s">
        <v>40</v>
      </c>
      <c r="B260" s="16">
        <f>SUM(B255:B259)</f>
        <v>40000</v>
      </c>
      <c r="C260" s="16">
        <f>SUM(C255:C259)</f>
        <v>49407</v>
      </c>
    </row>
    <row r="261" spans="1:3" ht="27.75" customHeight="1">
      <c r="A261" s="89"/>
      <c r="B261" s="89"/>
      <c r="C261" s="89"/>
    </row>
    <row r="262" spans="1:3" ht="27.75" customHeight="1">
      <c r="A262" s="182" t="s">
        <v>39</v>
      </c>
      <c r="B262" s="182"/>
      <c r="C262" s="182"/>
    </row>
    <row r="263" spans="1:3" ht="27.75" customHeight="1">
      <c r="A263" s="68"/>
      <c r="B263" s="68" t="s">
        <v>28</v>
      </c>
      <c r="C263" s="68" t="s">
        <v>29</v>
      </c>
    </row>
    <row r="264" spans="1:3" ht="27.75" customHeight="1">
      <c r="A264" s="9" t="s">
        <v>42</v>
      </c>
      <c r="B264" s="5">
        <v>40000</v>
      </c>
      <c r="C264" s="6">
        <v>40000</v>
      </c>
    </row>
    <row r="265" spans="1:3" ht="27.75" customHeight="1">
      <c r="A265" s="8" t="s">
        <v>5</v>
      </c>
      <c r="B265" s="7">
        <f>SUM(B247:B248)-B260-B264</f>
        <v>213171</v>
      </c>
      <c r="C265" s="126">
        <f>SUM(C247:C248)-C260-C264</f>
        <v>203764</v>
      </c>
    </row>
    <row r="266" spans="1:3" ht="27.75" customHeight="1">
      <c r="A266" s="17" t="s">
        <v>24</v>
      </c>
      <c r="B266" s="18">
        <f>SUM(B264:B265)</f>
        <v>253171</v>
      </c>
      <c r="C266" s="18">
        <f>SUM(C264:C265)</f>
        <v>243764</v>
      </c>
    </row>
    <row r="268" spans="1:3" ht="27.75" customHeight="1">
      <c r="A268" s="191" t="s">
        <v>246</v>
      </c>
      <c r="B268" s="192"/>
      <c r="C268" s="193"/>
    </row>
    <row r="269" spans="1:3" ht="27.75" customHeight="1">
      <c r="A269" s="1"/>
      <c r="B269" s="1" t="s">
        <v>28</v>
      </c>
      <c r="C269" s="1" t="s">
        <v>88</v>
      </c>
    </row>
    <row r="270" spans="1:3" ht="27.75" customHeight="1">
      <c r="A270" s="9" t="s">
        <v>104</v>
      </c>
      <c r="B270" s="53">
        <v>223425</v>
      </c>
      <c r="C270" s="200">
        <f>SUM(B270:B271)</f>
        <v>249635</v>
      </c>
    </row>
    <row r="271" spans="1:3" ht="27.75" customHeight="1">
      <c r="A271" s="9" t="s">
        <v>231</v>
      </c>
      <c r="B271" s="149">
        <v>26210</v>
      </c>
      <c r="C271" s="195"/>
    </row>
    <row r="272" spans="1:3" ht="27.75" customHeight="1">
      <c r="A272" s="93" t="s">
        <v>26</v>
      </c>
      <c r="B272" s="94">
        <f>B283</f>
        <v>56725</v>
      </c>
      <c r="C272" s="94">
        <f>C283</f>
        <v>53100</v>
      </c>
    </row>
    <row r="273" spans="1:3" ht="27.75" customHeight="1">
      <c r="A273" s="8" t="s">
        <v>27</v>
      </c>
      <c r="B273" s="4">
        <f>B289</f>
        <v>192910</v>
      </c>
      <c r="C273" s="4">
        <f>C289</f>
        <v>196535</v>
      </c>
    </row>
    <row r="274" spans="1:3" ht="27.75" customHeight="1">
      <c r="A274" s="13" t="s">
        <v>30</v>
      </c>
      <c r="B274" s="14">
        <f>SUM(B270:B271)-SUM(B272:B273)</f>
        <v>0</v>
      </c>
      <c r="C274" s="14">
        <f>SUM(C270:C271)-SUM(C272:C273)</f>
        <v>0</v>
      </c>
    </row>
    <row r="275" spans="1:3" ht="27.75" customHeight="1">
      <c r="A275" s="89"/>
      <c r="B275" s="89"/>
      <c r="C275" s="89"/>
    </row>
    <row r="276" spans="1:3" ht="27.75" customHeight="1">
      <c r="A276" s="196" t="s">
        <v>38</v>
      </c>
      <c r="B276" s="197"/>
      <c r="C276" s="198"/>
    </row>
    <row r="277" spans="1:3" ht="27.75" customHeight="1">
      <c r="A277" s="67"/>
      <c r="B277" s="67" t="s">
        <v>28</v>
      </c>
      <c r="C277" s="67" t="s">
        <v>154</v>
      </c>
    </row>
    <row r="278" spans="1:3" ht="27.75" customHeight="1">
      <c r="A278" s="116" t="s">
        <v>10</v>
      </c>
      <c r="B278" s="81">
        <v>30000</v>
      </c>
      <c r="C278" s="130">
        <v>33060</v>
      </c>
    </row>
    <row r="279" spans="1:3" ht="27.75" customHeight="1">
      <c r="A279" s="116" t="s">
        <v>233</v>
      </c>
      <c r="B279" s="81">
        <v>6000</v>
      </c>
      <c r="C279" s="130">
        <v>6000</v>
      </c>
    </row>
    <row r="280" spans="1:3" ht="27.75" customHeight="1">
      <c r="A280" s="116" t="s">
        <v>241</v>
      </c>
      <c r="B280" s="81">
        <v>7040</v>
      </c>
      <c r="C280" s="130">
        <v>7040</v>
      </c>
    </row>
    <row r="281" spans="1:3" ht="27.75" customHeight="1">
      <c r="A281" s="116" t="s">
        <v>245</v>
      </c>
      <c r="B281" s="81">
        <v>12685</v>
      </c>
      <c r="C281" s="97">
        <v>6000</v>
      </c>
    </row>
    <row r="282" spans="1:3" ht="27.75" customHeight="1">
      <c r="A282" s="116" t="s">
        <v>239</v>
      </c>
      <c r="B282" s="82">
        <v>1000</v>
      </c>
      <c r="C282" s="151">
        <v>1000</v>
      </c>
    </row>
    <row r="283" spans="1:3" ht="27.75" customHeight="1">
      <c r="A283" s="15" t="s">
        <v>40</v>
      </c>
      <c r="B283" s="16">
        <f>SUM(B278:B282)</f>
        <v>56725</v>
      </c>
      <c r="C283" s="16">
        <f>SUM(C278:C282)</f>
        <v>53100</v>
      </c>
    </row>
    <row r="284" spans="1:3" ht="27.75" customHeight="1">
      <c r="A284" s="89"/>
      <c r="B284" s="89"/>
      <c r="C284" s="89"/>
    </row>
    <row r="285" spans="1:3" ht="27.75" customHeight="1">
      <c r="A285" s="182" t="s">
        <v>39</v>
      </c>
      <c r="B285" s="182"/>
      <c r="C285" s="182"/>
    </row>
    <row r="286" spans="1:3" ht="27.75" customHeight="1">
      <c r="A286" s="68"/>
      <c r="B286" s="68" t="s">
        <v>28</v>
      </c>
      <c r="C286" s="68" t="s">
        <v>29</v>
      </c>
    </row>
    <row r="287" spans="1:3" ht="27.75" customHeight="1">
      <c r="A287" s="9" t="s">
        <v>42</v>
      </c>
      <c r="B287" s="5">
        <v>40000</v>
      </c>
      <c r="C287" s="6">
        <v>40000</v>
      </c>
    </row>
    <row r="288" spans="1:3" ht="27.75" customHeight="1">
      <c r="A288" s="8" t="s">
        <v>5</v>
      </c>
      <c r="B288" s="7">
        <f>SUM(B270:B271)-B283-B287</f>
        <v>152910</v>
      </c>
      <c r="C288" s="126">
        <f>SUM(C270:C271)-C283-C287</f>
        <v>156535</v>
      </c>
    </row>
    <row r="289" spans="1:3" ht="27.75" customHeight="1">
      <c r="A289" s="17" t="s">
        <v>24</v>
      </c>
      <c r="B289" s="18">
        <f>SUM(B287:B288)</f>
        <v>192910</v>
      </c>
      <c r="C289" s="18">
        <f>SUM(C287:C288)</f>
        <v>196535</v>
      </c>
    </row>
  </sheetData>
  <mergeCells count="79">
    <mergeCell ref="A268:C268"/>
    <mergeCell ref="C270:C271"/>
    <mergeCell ref="A276:C276"/>
    <mergeCell ref="A285:C285"/>
    <mergeCell ref="A245:C245"/>
    <mergeCell ref="C247:C248"/>
    <mergeCell ref="A253:C253"/>
    <mergeCell ref="A262:C262"/>
    <mergeCell ref="A219:C219"/>
    <mergeCell ref="C221:C222"/>
    <mergeCell ref="A227:C227"/>
    <mergeCell ref="A239:C239"/>
    <mergeCell ref="A196:C196"/>
    <mergeCell ref="C198:C199"/>
    <mergeCell ref="A204:C204"/>
    <mergeCell ref="A213:C213"/>
    <mergeCell ref="A168:C168"/>
    <mergeCell ref="C170:C171"/>
    <mergeCell ref="A176:C176"/>
    <mergeCell ref="A190:C190"/>
    <mergeCell ref="A141:C141"/>
    <mergeCell ref="A149:C149"/>
    <mergeCell ref="A162:C162"/>
    <mergeCell ref="C143:C144"/>
    <mergeCell ref="A135:C135"/>
    <mergeCell ref="A114:C114"/>
    <mergeCell ref="A122:C122"/>
    <mergeCell ref="D28:F28"/>
    <mergeCell ref="AB28:AD28"/>
    <mergeCell ref="AE28:AG28"/>
    <mergeCell ref="G28:I28"/>
    <mergeCell ref="S28:U28"/>
    <mergeCell ref="Y28:AA28"/>
    <mergeCell ref="A86:C86"/>
    <mergeCell ref="A95:C95"/>
    <mergeCell ref="A108:C108"/>
    <mergeCell ref="A28:C28"/>
    <mergeCell ref="A59:C59"/>
    <mergeCell ref="A66:C66"/>
    <mergeCell ref="A80:C80"/>
    <mergeCell ref="G11:I11"/>
    <mergeCell ref="J28:L28"/>
    <mergeCell ref="M28:O28"/>
    <mergeCell ref="AK27:AM27"/>
    <mergeCell ref="Y11:AA11"/>
    <mergeCell ref="AB11:AD11"/>
    <mergeCell ref="AH27:AJ27"/>
    <mergeCell ref="AH2:AJ2"/>
    <mergeCell ref="AH10:AJ10"/>
    <mergeCell ref="AJ4:AJ5"/>
    <mergeCell ref="A33:C33"/>
    <mergeCell ref="A42:C42"/>
    <mergeCell ref="V28:X28"/>
    <mergeCell ref="P28:R28"/>
    <mergeCell ref="M2:O2"/>
    <mergeCell ref="M11:O11"/>
    <mergeCell ref="A2:C2"/>
    <mergeCell ref="A11:C11"/>
    <mergeCell ref="D2:F2"/>
    <mergeCell ref="D11:F11"/>
    <mergeCell ref="J2:L2"/>
    <mergeCell ref="J11:L11"/>
    <mergeCell ref="G2:I2"/>
    <mergeCell ref="AN24:AP24"/>
    <mergeCell ref="AK2:AM2"/>
    <mergeCell ref="AM4:AM5"/>
    <mergeCell ref="P2:R2"/>
    <mergeCell ref="P11:R11"/>
    <mergeCell ref="AG4:AG6"/>
    <mergeCell ref="AN2:AP2"/>
    <mergeCell ref="AP4:AP5"/>
    <mergeCell ref="AN10:AP10"/>
    <mergeCell ref="Y2:AA2"/>
    <mergeCell ref="S2:U2"/>
    <mergeCell ref="AK10:AM10"/>
    <mergeCell ref="S11:U11"/>
    <mergeCell ref="AE2:AG2"/>
    <mergeCell ref="AE11:AG11"/>
    <mergeCell ref="AB2:AD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724D5-0DC9-7042-9510-284C1BBA2E3B}">
  <dimension ref="A1:C10"/>
  <sheetViews>
    <sheetView tabSelected="1" workbookViewId="0">
      <selection sqref="A1:C10"/>
    </sheetView>
  </sheetViews>
  <sheetFormatPr baseColWidth="10" defaultColWidth="19" defaultRowHeight="26" customHeight="1"/>
  <cols>
    <col min="1" max="1" width="16.83203125" customWidth="1"/>
    <col min="3" max="3" width="54" bestFit="1" customWidth="1"/>
  </cols>
  <sheetData>
    <row r="1" spans="1:3" ht="26" customHeight="1">
      <c r="A1" s="240" t="s">
        <v>251</v>
      </c>
      <c r="B1" s="240" t="s">
        <v>240</v>
      </c>
      <c r="C1" s="240" t="s">
        <v>252</v>
      </c>
    </row>
    <row r="2" spans="1:3" ht="26" customHeight="1">
      <c r="A2" s="241" t="s">
        <v>253</v>
      </c>
      <c r="B2" s="243">
        <v>5373</v>
      </c>
      <c r="C2" s="241"/>
    </row>
    <row r="3" spans="1:3" ht="26" customHeight="1">
      <c r="A3" s="241" t="s">
        <v>254</v>
      </c>
      <c r="B3" s="243">
        <v>5144</v>
      </c>
      <c r="C3" s="241" t="s">
        <v>260</v>
      </c>
    </row>
    <row r="4" spans="1:3" ht="26" customHeight="1">
      <c r="A4" s="241" t="s">
        <v>255</v>
      </c>
      <c r="B4" s="243">
        <v>2640</v>
      </c>
      <c r="C4" s="241"/>
    </row>
    <row r="5" spans="1:3" ht="26" customHeight="1">
      <c r="A5" s="241" t="s">
        <v>256</v>
      </c>
      <c r="B5" s="243">
        <v>3967</v>
      </c>
      <c r="C5" s="241" t="s">
        <v>261</v>
      </c>
    </row>
    <row r="6" spans="1:3" ht="26" customHeight="1">
      <c r="A6" s="241" t="s">
        <v>257</v>
      </c>
      <c r="B6" s="243">
        <v>4419</v>
      </c>
      <c r="C6" s="241" t="s">
        <v>262</v>
      </c>
    </row>
    <row r="7" spans="1:3" ht="26" customHeight="1">
      <c r="A7" s="241" t="s">
        <v>212</v>
      </c>
      <c r="B7" s="243">
        <v>1517</v>
      </c>
      <c r="C7" s="241" t="s">
        <v>263</v>
      </c>
    </row>
    <row r="8" spans="1:3" ht="26" customHeight="1">
      <c r="A8" s="241" t="s">
        <v>232</v>
      </c>
      <c r="B8" s="243">
        <v>1472</v>
      </c>
      <c r="C8" s="241" t="s">
        <v>264</v>
      </c>
    </row>
    <row r="9" spans="1:3" ht="26" customHeight="1">
      <c r="A9" s="241" t="s">
        <v>259</v>
      </c>
      <c r="B9" s="243">
        <v>8528</v>
      </c>
      <c r="C9" s="241" t="s">
        <v>265</v>
      </c>
    </row>
    <row r="10" spans="1:3" ht="26" customHeight="1">
      <c r="A10" s="242" t="s">
        <v>258</v>
      </c>
      <c r="B10" s="243">
        <f>SUM(B2:B9)</f>
        <v>33060</v>
      </c>
      <c r="C10" s="242" t="s">
        <v>266</v>
      </c>
    </row>
  </sheetData>
  <phoneticPr fontId="1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A97D9-B592-3B44-A3AF-D762417929B9}">
  <dimension ref="A1:B19"/>
  <sheetViews>
    <sheetView workbookViewId="0">
      <selection activeCell="B22" sqref="B22"/>
    </sheetView>
  </sheetViews>
  <sheetFormatPr baseColWidth="10" defaultRowHeight="18"/>
  <cols>
    <col min="1" max="1" width="21.1640625" bestFit="1" customWidth="1"/>
  </cols>
  <sheetData>
    <row r="1" spans="1:2">
      <c r="A1" t="s">
        <v>0</v>
      </c>
    </row>
    <row r="2" spans="1:2">
      <c r="A2" t="s">
        <v>215</v>
      </c>
      <c r="B2">
        <v>205000</v>
      </c>
    </row>
    <row r="3" spans="1:2">
      <c r="A3" t="s">
        <v>216</v>
      </c>
      <c r="B3">
        <v>26100</v>
      </c>
    </row>
    <row r="4" spans="1:2">
      <c r="A4" t="s">
        <v>217</v>
      </c>
      <c r="B4">
        <v>10000</v>
      </c>
    </row>
    <row r="5" spans="1:2">
      <c r="A5" s="3" t="s">
        <v>218</v>
      </c>
      <c r="B5">
        <f>SUM(B2:B4)</f>
        <v>241100</v>
      </c>
    </row>
    <row r="7" spans="1:2">
      <c r="A7" t="s">
        <v>219</v>
      </c>
    </row>
    <row r="8" spans="1:2">
      <c r="A8" t="s">
        <v>220</v>
      </c>
      <c r="B8">
        <v>5600</v>
      </c>
    </row>
    <row r="9" spans="1:2">
      <c r="A9" t="s">
        <v>221</v>
      </c>
      <c r="B9">
        <v>1000</v>
      </c>
    </row>
    <row r="10" spans="1:2">
      <c r="A10" t="s">
        <v>222</v>
      </c>
      <c r="B10">
        <v>1000</v>
      </c>
    </row>
    <row r="11" spans="1:2">
      <c r="A11" t="s">
        <v>223</v>
      </c>
      <c r="B11">
        <v>2000</v>
      </c>
    </row>
    <row r="12" spans="1:2">
      <c r="A12" t="s">
        <v>224</v>
      </c>
      <c r="B12">
        <v>8800</v>
      </c>
    </row>
    <row r="13" spans="1:2">
      <c r="A13" t="s">
        <v>225</v>
      </c>
      <c r="B13">
        <v>9000</v>
      </c>
    </row>
    <row r="14" spans="1:2">
      <c r="A14" t="s">
        <v>226</v>
      </c>
      <c r="B14">
        <v>20000</v>
      </c>
    </row>
    <row r="15" spans="1:2">
      <c r="A15" s="3" t="s">
        <v>218</v>
      </c>
      <c r="B15">
        <f>SUM(B8:B14)</f>
        <v>47400</v>
      </c>
    </row>
    <row r="17" spans="1:2">
      <c r="A17" t="s">
        <v>227</v>
      </c>
    </row>
    <row r="18" spans="1:2">
      <c r="A18" t="s">
        <v>228</v>
      </c>
      <c r="B18">
        <v>50000</v>
      </c>
    </row>
    <row r="19" spans="1:2">
      <c r="A19" t="s">
        <v>229</v>
      </c>
      <c r="B19">
        <f>B5-SUM(B15,B18)</f>
        <v>143700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0"/>
  <sheetViews>
    <sheetView showGridLines="0" topLeftCell="A82" workbookViewId="0">
      <selection activeCell="E93" sqref="E93"/>
    </sheetView>
  </sheetViews>
  <sheetFormatPr baseColWidth="10" defaultColWidth="12.33203125" defaultRowHeight="33" customHeight="1"/>
  <cols>
    <col min="1" max="1" width="12.33203125" style="20"/>
    <col min="2" max="9" width="17.5" style="20" customWidth="1"/>
    <col min="10" max="16384" width="12.33203125" style="20"/>
  </cols>
  <sheetData>
    <row r="1" spans="1:9" ht="33" customHeight="1">
      <c r="A1" s="22"/>
      <c r="B1" s="23">
        <v>44136</v>
      </c>
      <c r="C1" s="23">
        <v>44105</v>
      </c>
      <c r="D1" s="23">
        <v>44075</v>
      </c>
      <c r="E1" s="23">
        <v>44044</v>
      </c>
      <c r="F1" s="23">
        <v>44013</v>
      </c>
      <c r="G1" s="23">
        <v>43983</v>
      </c>
      <c r="H1" s="23">
        <v>43952</v>
      </c>
      <c r="I1" s="23">
        <v>43922</v>
      </c>
    </row>
    <row r="2" spans="1:9" s="21" customFormat="1" ht="18.75" customHeight="1">
      <c r="A2" s="214" t="s">
        <v>60</v>
      </c>
      <c r="B2" s="26">
        <v>2388</v>
      </c>
      <c r="C2" s="26">
        <v>2637</v>
      </c>
      <c r="D2" s="26">
        <v>2877</v>
      </c>
      <c r="E2" s="26">
        <v>2577</v>
      </c>
      <c r="F2" s="26">
        <v>2375</v>
      </c>
      <c r="G2" s="26">
        <v>2368</v>
      </c>
      <c r="H2" s="26">
        <v>2930</v>
      </c>
      <c r="I2" s="26"/>
    </row>
    <row r="3" spans="1:9" s="3" customFormat="1" ht="18.75" customHeight="1">
      <c r="A3" s="215"/>
      <c r="B3" s="27" t="s">
        <v>78</v>
      </c>
      <c r="C3" s="27" t="s">
        <v>75</v>
      </c>
      <c r="D3" s="27" t="s">
        <v>73</v>
      </c>
      <c r="E3" s="27" t="s">
        <v>70</v>
      </c>
      <c r="F3" s="27" t="s">
        <v>68</v>
      </c>
      <c r="G3" s="27" t="s">
        <v>65</v>
      </c>
      <c r="H3" s="27" t="s">
        <v>66</v>
      </c>
      <c r="I3" s="27"/>
    </row>
    <row r="4" spans="1:9" s="21" customFormat="1" ht="18.75" customHeight="1">
      <c r="A4" s="216" t="s">
        <v>61</v>
      </c>
      <c r="B4" s="24">
        <v>3604</v>
      </c>
      <c r="C4" s="24">
        <v>770</v>
      </c>
      <c r="D4" s="24">
        <v>3746</v>
      </c>
      <c r="E4" s="24">
        <v>2976</v>
      </c>
      <c r="F4" s="24">
        <v>2780</v>
      </c>
      <c r="G4" s="24">
        <v>3789</v>
      </c>
      <c r="H4" s="24">
        <v>6140</v>
      </c>
      <c r="I4" s="24"/>
    </row>
    <row r="5" spans="1:9" s="3" customFormat="1" ht="18.75" customHeight="1">
      <c r="A5" s="217"/>
      <c r="B5" s="25" t="s">
        <v>79</v>
      </c>
      <c r="C5" s="25" t="s">
        <v>76</v>
      </c>
      <c r="D5" s="25" t="s">
        <v>74</v>
      </c>
      <c r="E5" s="25" t="s">
        <v>71</v>
      </c>
      <c r="F5" s="25" t="s">
        <v>69</v>
      </c>
      <c r="G5" s="25" t="s">
        <v>63</v>
      </c>
      <c r="H5" s="25" t="s">
        <v>64</v>
      </c>
      <c r="I5" s="25"/>
    </row>
    <row r="6" spans="1:9" s="21" customFormat="1" ht="18.75" customHeight="1">
      <c r="A6" s="216" t="s">
        <v>62</v>
      </c>
      <c r="B6" s="218" t="s">
        <v>80</v>
      </c>
      <c r="C6" s="24">
        <v>7630</v>
      </c>
      <c r="D6" s="218" t="s">
        <v>80</v>
      </c>
      <c r="E6" s="24">
        <v>8244</v>
      </c>
      <c r="F6" s="218" t="s">
        <v>80</v>
      </c>
      <c r="G6" s="24">
        <v>8858</v>
      </c>
      <c r="H6" s="218" t="s">
        <v>80</v>
      </c>
      <c r="I6" s="24">
        <v>7018</v>
      </c>
    </row>
    <row r="7" spans="1:9" s="3" customFormat="1" ht="18.75" customHeight="1">
      <c r="A7" s="217"/>
      <c r="B7" s="219"/>
      <c r="C7" s="25" t="s">
        <v>77</v>
      </c>
      <c r="D7" s="219"/>
      <c r="E7" s="25" t="s">
        <v>72</v>
      </c>
      <c r="F7" s="219"/>
      <c r="G7" s="25" t="s">
        <v>67</v>
      </c>
      <c r="H7" s="219"/>
      <c r="I7" s="25" t="s">
        <v>81</v>
      </c>
    </row>
    <row r="9" spans="1:9" ht="33" customHeight="1">
      <c r="A9" s="22"/>
      <c r="B9" s="28">
        <v>43983</v>
      </c>
      <c r="C9" s="28" t="s">
        <v>83</v>
      </c>
      <c r="D9" s="28" t="s">
        <v>82</v>
      </c>
    </row>
    <row r="10" spans="1:9" ht="18.75" customHeight="1">
      <c r="A10" s="201" t="s">
        <v>60</v>
      </c>
      <c r="B10" s="26">
        <v>2368</v>
      </c>
      <c r="C10" s="26">
        <v>2930</v>
      </c>
      <c r="D10" s="220" t="s">
        <v>85</v>
      </c>
    </row>
    <row r="11" spans="1:9" ht="18.75" customHeight="1">
      <c r="A11" s="202"/>
      <c r="B11" s="27" t="s">
        <v>65</v>
      </c>
      <c r="C11" s="27" t="s">
        <v>66</v>
      </c>
      <c r="D11" s="221"/>
    </row>
    <row r="12" spans="1:9" ht="18.75" customHeight="1">
      <c r="A12" s="205" t="s">
        <v>61</v>
      </c>
      <c r="B12" s="29">
        <v>3789</v>
      </c>
      <c r="C12" s="29">
        <v>6140</v>
      </c>
      <c r="D12" s="222" t="s">
        <v>86</v>
      </c>
    </row>
    <row r="13" spans="1:9" ht="18.75" customHeight="1">
      <c r="A13" s="206"/>
      <c r="B13" s="30" t="s">
        <v>63</v>
      </c>
      <c r="C13" s="30" t="s">
        <v>64</v>
      </c>
      <c r="D13" s="223"/>
    </row>
    <row r="14" spans="1:9" ht="18.75" customHeight="1">
      <c r="A14" s="205" t="s">
        <v>62</v>
      </c>
      <c r="B14" s="24">
        <v>8858</v>
      </c>
      <c r="C14" s="24">
        <v>7018</v>
      </c>
      <c r="D14" s="224" t="s">
        <v>87</v>
      </c>
    </row>
    <row r="15" spans="1:9" ht="18.75" customHeight="1">
      <c r="A15" s="206"/>
      <c r="B15" s="25" t="s">
        <v>67</v>
      </c>
      <c r="C15" s="25" t="s">
        <v>84</v>
      </c>
      <c r="D15" s="225"/>
    </row>
    <row r="16" spans="1:9" ht="33" customHeight="1">
      <c r="A16" s="22"/>
      <c r="B16" s="58">
        <v>44013</v>
      </c>
      <c r="C16" s="58" t="s">
        <v>83</v>
      </c>
      <c r="D16" s="58" t="s">
        <v>82</v>
      </c>
    </row>
    <row r="17" spans="1:4" ht="18.75" customHeight="1">
      <c r="A17" s="201" t="s">
        <v>60</v>
      </c>
      <c r="B17" s="59">
        <v>2375</v>
      </c>
      <c r="C17" s="59">
        <v>2368</v>
      </c>
      <c r="D17" s="226" t="s">
        <v>85</v>
      </c>
    </row>
    <row r="18" spans="1:4" ht="18.75" customHeight="1">
      <c r="A18" s="202"/>
      <c r="B18" s="60" t="s">
        <v>68</v>
      </c>
      <c r="C18" s="60" t="s">
        <v>65</v>
      </c>
      <c r="D18" s="204"/>
    </row>
    <row r="19" spans="1:4" ht="18.75" customHeight="1">
      <c r="A19" s="205" t="s">
        <v>61</v>
      </c>
      <c r="B19" s="61">
        <v>2780</v>
      </c>
      <c r="C19" s="61">
        <v>3789</v>
      </c>
      <c r="D19" s="203" t="s">
        <v>86</v>
      </c>
    </row>
    <row r="20" spans="1:4" ht="18.75" customHeight="1">
      <c r="A20" s="206"/>
      <c r="B20" s="62" t="s">
        <v>69</v>
      </c>
      <c r="C20" s="62" t="s">
        <v>63</v>
      </c>
      <c r="D20" s="204"/>
    </row>
    <row r="21" spans="1:4" ht="18.75" customHeight="1">
      <c r="A21" s="205" t="s">
        <v>62</v>
      </c>
      <c r="B21" s="227" t="s">
        <v>80</v>
      </c>
      <c r="C21" s="61">
        <v>8858</v>
      </c>
      <c r="D21" s="213"/>
    </row>
    <row r="22" spans="1:4" ht="18.75" customHeight="1">
      <c r="A22" s="206"/>
      <c r="B22" s="228"/>
      <c r="C22" s="62" t="s">
        <v>67</v>
      </c>
      <c r="D22" s="208"/>
    </row>
    <row r="23" spans="1:4" ht="33" customHeight="1">
      <c r="A23" s="22"/>
      <c r="B23" s="58">
        <v>44166</v>
      </c>
      <c r="C23" s="58" t="s">
        <v>83</v>
      </c>
      <c r="D23" s="58" t="s">
        <v>82</v>
      </c>
    </row>
    <row r="24" spans="1:4" ht="18">
      <c r="A24" s="201" t="s">
        <v>60</v>
      </c>
      <c r="B24" s="59">
        <v>2445</v>
      </c>
      <c r="C24" s="59">
        <v>2368</v>
      </c>
      <c r="D24" s="207" t="s">
        <v>92</v>
      </c>
    </row>
    <row r="25" spans="1:4" ht="18.75" customHeight="1">
      <c r="A25" s="202"/>
      <c r="B25" s="60" t="s">
        <v>89</v>
      </c>
      <c r="C25" s="60" t="s">
        <v>65</v>
      </c>
      <c r="D25" s="208"/>
    </row>
    <row r="26" spans="1:4" ht="18.75" customHeight="1">
      <c r="A26" s="205" t="s">
        <v>61</v>
      </c>
      <c r="B26" s="61">
        <v>6169</v>
      </c>
      <c r="C26" s="61">
        <v>3604</v>
      </c>
      <c r="D26" s="207" t="s">
        <v>91</v>
      </c>
    </row>
    <row r="27" spans="1:4" ht="18.75" customHeight="1">
      <c r="A27" s="206"/>
      <c r="B27" s="62" t="s">
        <v>90</v>
      </c>
      <c r="C27" s="62" t="s">
        <v>74</v>
      </c>
      <c r="D27" s="208"/>
    </row>
    <row r="28" spans="1:4" ht="18.75" customHeight="1">
      <c r="A28" s="205" t="s">
        <v>62</v>
      </c>
      <c r="B28" s="61">
        <v>7630</v>
      </c>
      <c r="C28" s="61">
        <v>7630</v>
      </c>
      <c r="D28" s="213"/>
    </row>
    <row r="29" spans="1:4" ht="18.75" customHeight="1">
      <c r="A29" s="206"/>
      <c r="B29" s="62" t="s">
        <v>77</v>
      </c>
      <c r="C29" s="62" t="s">
        <v>77</v>
      </c>
      <c r="D29" s="208"/>
    </row>
    <row r="30" spans="1:4" ht="33" customHeight="1">
      <c r="A30" s="22"/>
      <c r="B30" s="58">
        <v>44228</v>
      </c>
      <c r="C30" s="58" t="s">
        <v>83</v>
      </c>
      <c r="D30" s="58" t="s">
        <v>82</v>
      </c>
    </row>
    <row r="31" spans="1:4" ht="18">
      <c r="A31" s="201" t="s">
        <v>60</v>
      </c>
      <c r="B31" s="59">
        <v>3046</v>
      </c>
      <c r="C31" s="59">
        <v>2932</v>
      </c>
      <c r="D31" s="207" t="s">
        <v>100</v>
      </c>
    </row>
    <row r="32" spans="1:4" ht="18.75" customHeight="1">
      <c r="A32" s="202"/>
      <c r="B32" s="60" t="s">
        <v>98</v>
      </c>
      <c r="C32" s="60" t="s">
        <v>96</v>
      </c>
      <c r="D32" s="208"/>
    </row>
    <row r="33" spans="1:4" ht="18.75" customHeight="1">
      <c r="A33" s="205" t="s">
        <v>61</v>
      </c>
      <c r="B33" s="61">
        <v>8371</v>
      </c>
      <c r="C33" s="61">
        <v>8102</v>
      </c>
      <c r="D33" s="207" t="s">
        <v>101</v>
      </c>
    </row>
    <row r="34" spans="1:4" ht="18.75" customHeight="1">
      <c r="A34" s="206"/>
      <c r="B34" s="62" t="s">
        <v>99</v>
      </c>
      <c r="C34" s="62" t="s">
        <v>97</v>
      </c>
      <c r="D34" s="208"/>
    </row>
    <row r="35" spans="1:4" ht="18.75" customHeight="1">
      <c r="A35" s="205" t="s">
        <v>62</v>
      </c>
      <c r="B35" s="61">
        <v>7018</v>
      </c>
      <c r="C35" s="61">
        <v>7630</v>
      </c>
      <c r="D35" s="203" t="s">
        <v>102</v>
      </c>
    </row>
    <row r="36" spans="1:4" ht="18.75" customHeight="1">
      <c r="A36" s="206"/>
      <c r="B36" s="62" t="s">
        <v>81</v>
      </c>
      <c r="C36" s="62" t="s">
        <v>77</v>
      </c>
      <c r="D36" s="204"/>
    </row>
    <row r="37" spans="1:4" ht="33" customHeight="1">
      <c r="A37" s="22"/>
      <c r="B37" s="58">
        <v>44256</v>
      </c>
      <c r="C37" s="58" t="s">
        <v>83</v>
      </c>
      <c r="D37" s="58" t="s">
        <v>82</v>
      </c>
    </row>
    <row r="38" spans="1:4" ht="18">
      <c r="A38" s="201" t="s">
        <v>60</v>
      </c>
      <c r="B38" s="59">
        <v>2765</v>
      </c>
      <c r="C38" s="59">
        <v>3046</v>
      </c>
      <c r="D38" s="203" t="s">
        <v>108</v>
      </c>
    </row>
    <row r="39" spans="1:4" ht="18.75" customHeight="1">
      <c r="A39" s="202"/>
      <c r="B39" s="60" t="s">
        <v>98</v>
      </c>
      <c r="C39" s="60" t="s">
        <v>98</v>
      </c>
      <c r="D39" s="204"/>
    </row>
    <row r="40" spans="1:4" ht="18.75" customHeight="1">
      <c r="A40" s="205" t="s">
        <v>61</v>
      </c>
      <c r="B40" s="61">
        <v>8371</v>
      </c>
      <c r="C40" s="69">
        <v>8102</v>
      </c>
      <c r="D40" s="203" t="s">
        <v>109</v>
      </c>
    </row>
    <row r="41" spans="1:4" ht="18.75" customHeight="1">
      <c r="A41" s="206"/>
      <c r="B41" s="62" t="s">
        <v>107</v>
      </c>
      <c r="C41" s="70" t="s">
        <v>97</v>
      </c>
      <c r="D41" s="204"/>
    </row>
    <row r="42" spans="1:4" ht="18.75" customHeight="1">
      <c r="A42" s="205" t="s">
        <v>62</v>
      </c>
      <c r="B42" s="61"/>
      <c r="C42" s="61">
        <v>7018</v>
      </c>
      <c r="D42" s="203"/>
    </row>
    <row r="43" spans="1:4" ht="18.75" customHeight="1">
      <c r="A43" s="206"/>
      <c r="B43" s="62"/>
      <c r="C43" s="62" t="s">
        <v>81</v>
      </c>
      <c r="D43" s="204"/>
    </row>
    <row r="44" spans="1:4" ht="33" customHeight="1">
      <c r="A44" s="22"/>
      <c r="B44" s="58">
        <v>44287</v>
      </c>
      <c r="C44" s="58" t="s">
        <v>123</v>
      </c>
      <c r="D44" s="58" t="s">
        <v>124</v>
      </c>
    </row>
    <row r="45" spans="1:4" ht="18">
      <c r="A45" s="201" t="s">
        <v>60</v>
      </c>
      <c r="B45" s="59">
        <v>2439</v>
      </c>
      <c r="C45" s="59">
        <v>3237</v>
      </c>
      <c r="D45" s="203" t="s">
        <v>129</v>
      </c>
    </row>
    <row r="46" spans="1:4" ht="18.75" customHeight="1">
      <c r="A46" s="202"/>
      <c r="B46" s="60" t="s">
        <v>125</v>
      </c>
      <c r="C46" s="60" t="s">
        <v>128</v>
      </c>
      <c r="D46" s="204"/>
    </row>
    <row r="47" spans="1:4" ht="18.75" customHeight="1">
      <c r="A47" s="205" t="s">
        <v>61</v>
      </c>
      <c r="B47" s="61">
        <v>6278</v>
      </c>
      <c r="C47" s="69">
        <v>7018</v>
      </c>
      <c r="D47" s="203" t="s">
        <v>130</v>
      </c>
    </row>
    <row r="48" spans="1:4" ht="18.75" customHeight="1">
      <c r="A48" s="206"/>
      <c r="B48" s="62" t="s">
        <v>126</v>
      </c>
      <c r="C48" s="70" t="s">
        <v>81</v>
      </c>
      <c r="D48" s="204"/>
    </row>
    <row r="49" spans="1:4" ht="18.75" customHeight="1">
      <c r="A49" s="205" t="s">
        <v>62</v>
      </c>
      <c r="B49" s="61">
        <v>5525</v>
      </c>
      <c r="C49" s="61">
        <v>5373</v>
      </c>
      <c r="D49" s="207" t="s">
        <v>131</v>
      </c>
    </row>
    <row r="50" spans="1:4" ht="18.75" customHeight="1">
      <c r="A50" s="206"/>
      <c r="B50" s="62" t="s">
        <v>63</v>
      </c>
      <c r="C50" s="62" t="s">
        <v>127</v>
      </c>
      <c r="D50" s="208"/>
    </row>
    <row r="51" spans="1:4" ht="33" customHeight="1">
      <c r="A51" s="22"/>
      <c r="B51" s="58">
        <v>44317</v>
      </c>
      <c r="C51" s="58" t="s">
        <v>123</v>
      </c>
      <c r="D51" s="58" t="s">
        <v>124</v>
      </c>
    </row>
    <row r="52" spans="1:4" ht="18">
      <c r="A52" s="201" t="s">
        <v>60</v>
      </c>
      <c r="B52" s="59">
        <v>2841</v>
      </c>
      <c r="C52" s="59">
        <v>2930</v>
      </c>
      <c r="D52" s="203" t="s">
        <v>144</v>
      </c>
    </row>
    <row r="53" spans="1:4" ht="18.75" customHeight="1">
      <c r="A53" s="202"/>
      <c r="B53" s="60" t="s">
        <v>143</v>
      </c>
      <c r="C53" s="60" t="s">
        <v>66</v>
      </c>
      <c r="D53" s="204"/>
    </row>
    <row r="54" spans="1:4" ht="18.75" customHeight="1">
      <c r="A54" s="205" t="s">
        <v>61</v>
      </c>
      <c r="B54" s="69">
        <v>6777</v>
      </c>
      <c r="C54" s="61">
        <v>6140</v>
      </c>
      <c r="D54" s="207" t="s">
        <v>140</v>
      </c>
    </row>
    <row r="55" spans="1:4" ht="18.75" customHeight="1">
      <c r="A55" s="206"/>
      <c r="B55" s="70" t="s">
        <v>139</v>
      </c>
      <c r="C55" s="62" t="s">
        <v>63</v>
      </c>
      <c r="D55" s="208"/>
    </row>
    <row r="56" spans="1:4" ht="18.75" customHeight="1">
      <c r="A56" s="205" t="s">
        <v>62</v>
      </c>
      <c r="B56" s="61"/>
      <c r="C56" s="61"/>
      <c r="D56" s="207"/>
    </row>
    <row r="57" spans="1:4" ht="18.75" customHeight="1">
      <c r="A57" s="206"/>
      <c r="B57" s="62"/>
      <c r="C57" s="62"/>
      <c r="D57" s="208"/>
    </row>
    <row r="58" spans="1:4" ht="33" customHeight="1">
      <c r="A58" s="22"/>
      <c r="B58" s="58">
        <v>44348</v>
      </c>
      <c r="C58" s="58" t="s">
        <v>123</v>
      </c>
      <c r="D58" s="58" t="s">
        <v>124</v>
      </c>
    </row>
    <row r="59" spans="1:4" ht="18">
      <c r="A59" s="201" t="s">
        <v>60</v>
      </c>
      <c r="B59" s="59">
        <v>2382</v>
      </c>
      <c r="C59" s="59">
        <v>2368</v>
      </c>
      <c r="D59" s="207" t="s">
        <v>148</v>
      </c>
    </row>
    <row r="60" spans="1:4" ht="18.75" customHeight="1">
      <c r="A60" s="202"/>
      <c r="B60" s="60" t="s">
        <v>145</v>
      </c>
      <c r="C60" s="60" t="s">
        <v>147</v>
      </c>
      <c r="D60" s="208"/>
    </row>
    <row r="61" spans="1:4" ht="18.75" customHeight="1">
      <c r="A61" s="205" t="s">
        <v>61</v>
      </c>
      <c r="B61" s="69">
        <v>2919</v>
      </c>
      <c r="C61" s="61">
        <v>3789</v>
      </c>
      <c r="D61" s="203" t="s">
        <v>146</v>
      </c>
    </row>
    <row r="62" spans="1:4" ht="18.75" customHeight="1">
      <c r="A62" s="206"/>
      <c r="B62" s="70" t="s">
        <v>71</v>
      </c>
      <c r="C62" s="62" t="s">
        <v>74</v>
      </c>
      <c r="D62" s="204"/>
    </row>
    <row r="63" spans="1:4" ht="18.75" customHeight="1">
      <c r="A63" s="205" t="s">
        <v>62</v>
      </c>
      <c r="B63" s="61">
        <v>8244</v>
      </c>
      <c r="C63" s="61">
        <v>8858</v>
      </c>
      <c r="D63" s="203" t="s">
        <v>149</v>
      </c>
    </row>
    <row r="64" spans="1:4" ht="18.75" customHeight="1">
      <c r="A64" s="206"/>
      <c r="B64" s="62" t="s">
        <v>72</v>
      </c>
      <c r="C64" s="62" t="s">
        <v>67</v>
      </c>
      <c r="D64" s="204"/>
    </row>
    <row r="65" spans="1:4" ht="33" customHeight="1">
      <c r="A65" s="22"/>
      <c r="B65" s="58">
        <v>44378</v>
      </c>
      <c r="C65" s="58" t="s">
        <v>123</v>
      </c>
      <c r="D65" s="58" t="s">
        <v>124</v>
      </c>
    </row>
    <row r="66" spans="1:4" ht="18">
      <c r="A66" s="201" t="s">
        <v>60</v>
      </c>
      <c r="B66" s="59">
        <v>2439</v>
      </c>
      <c r="C66" s="59">
        <v>2375</v>
      </c>
      <c r="D66" s="207" t="s">
        <v>160</v>
      </c>
    </row>
    <row r="67" spans="1:4" ht="18.75" customHeight="1">
      <c r="A67" s="202"/>
      <c r="B67" s="60" t="s">
        <v>158</v>
      </c>
      <c r="C67" s="60" t="s">
        <v>159</v>
      </c>
      <c r="D67" s="208"/>
    </row>
    <row r="68" spans="1:4" ht="18.75" customHeight="1">
      <c r="A68" s="205" t="s">
        <v>61</v>
      </c>
      <c r="B68" s="69">
        <v>2528</v>
      </c>
      <c r="C68" s="61">
        <v>2780</v>
      </c>
      <c r="D68" s="203" t="s">
        <v>161</v>
      </c>
    </row>
    <row r="69" spans="1:4" ht="18.75" customHeight="1">
      <c r="A69" s="206"/>
      <c r="B69" s="70" t="s">
        <v>156</v>
      </c>
      <c r="C69" s="62" t="s">
        <v>69</v>
      </c>
      <c r="D69" s="204"/>
    </row>
    <row r="70" spans="1:4" ht="18.75" customHeight="1">
      <c r="A70" s="205" t="s">
        <v>62</v>
      </c>
      <c r="B70" s="209" t="s">
        <v>80</v>
      </c>
      <c r="C70" s="209" t="s">
        <v>80</v>
      </c>
      <c r="D70" s="211" t="s">
        <v>157</v>
      </c>
    </row>
    <row r="71" spans="1:4" ht="18.75" customHeight="1">
      <c r="A71" s="206"/>
      <c r="B71" s="210"/>
      <c r="C71" s="210"/>
      <c r="D71" s="212"/>
    </row>
    <row r="72" spans="1:4" ht="33" customHeight="1">
      <c r="A72" s="22"/>
      <c r="B72" s="58">
        <v>44409</v>
      </c>
      <c r="C72" s="58" t="s">
        <v>123</v>
      </c>
      <c r="D72" s="58" t="s">
        <v>124</v>
      </c>
    </row>
    <row r="73" spans="1:4" ht="18.75" customHeight="1">
      <c r="A73" s="201" t="s">
        <v>60</v>
      </c>
      <c r="B73" s="59">
        <v>2410</v>
      </c>
      <c r="C73" s="59">
        <v>2877</v>
      </c>
      <c r="D73" s="203" t="s">
        <v>174</v>
      </c>
    </row>
    <row r="74" spans="1:4" ht="18.75" customHeight="1">
      <c r="A74" s="202"/>
      <c r="B74" s="60" t="s">
        <v>159</v>
      </c>
      <c r="C74" s="60" t="s">
        <v>173</v>
      </c>
      <c r="D74" s="204"/>
    </row>
    <row r="75" spans="1:4" ht="18.75" customHeight="1">
      <c r="A75" s="205" t="s">
        <v>61</v>
      </c>
      <c r="B75" s="69">
        <v>2148</v>
      </c>
      <c r="C75" s="61">
        <v>770</v>
      </c>
      <c r="D75" s="207" t="s">
        <v>175</v>
      </c>
    </row>
    <row r="76" spans="1:4" ht="18.75" customHeight="1">
      <c r="A76" s="206"/>
      <c r="B76" s="70" t="s">
        <v>172</v>
      </c>
      <c r="C76" s="62" t="s">
        <v>76</v>
      </c>
      <c r="D76" s="208"/>
    </row>
    <row r="77" spans="1:4" ht="18.75" customHeight="1">
      <c r="A77" s="205" t="s">
        <v>62</v>
      </c>
      <c r="B77" s="209" t="s">
        <v>80</v>
      </c>
      <c r="C77" s="209" t="s">
        <v>80</v>
      </c>
      <c r="D77" s="211" t="s">
        <v>157</v>
      </c>
    </row>
    <row r="78" spans="1:4" ht="18.75" customHeight="1">
      <c r="A78" s="206"/>
      <c r="B78" s="210"/>
      <c r="C78" s="210"/>
      <c r="D78" s="212"/>
    </row>
    <row r="79" spans="1:4" ht="33" customHeight="1">
      <c r="A79" s="22"/>
      <c r="B79" s="58">
        <v>44440</v>
      </c>
      <c r="C79" s="58" t="s">
        <v>123</v>
      </c>
      <c r="D79" s="58" t="s">
        <v>124</v>
      </c>
    </row>
    <row r="80" spans="1:4" ht="18.75" customHeight="1">
      <c r="A80" s="201" t="s">
        <v>60</v>
      </c>
      <c r="B80" s="59">
        <v>2148</v>
      </c>
      <c r="C80" s="59">
        <v>2623</v>
      </c>
      <c r="D80" s="203" t="s">
        <v>182</v>
      </c>
    </row>
    <row r="81" spans="1:6" ht="18.75" customHeight="1">
      <c r="A81" s="202"/>
      <c r="B81" s="60" t="s">
        <v>179</v>
      </c>
      <c r="C81" s="60" t="s">
        <v>180</v>
      </c>
      <c r="D81" s="204"/>
    </row>
    <row r="82" spans="1:6" ht="18.75" customHeight="1">
      <c r="A82" s="205" t="s">
        <v>61</v>
      </c>
      <c r="B82" s="69">
        <v>2173</v>
      </c>
      <c r="C82" s="229" t="s">
        <v>181</v>
      </c>
      <c r="D82" s="207"/>
    </row>
    <row r="83" spans="1:6" ht="18.75" customHeight="1">
      <c r="A83" s="206"/>
      <c r="B83" s="70" t="s">
        <v>172</v>
      </c>
      <c r="C83" s="230"/>
      <c r="D83" s="208"/>
      <c r="F83" s="59">
        <v>7630</v>
      </c>
    </row>
    <row r="84" spans="1:6" ht="18.75" customHeight="1">
      <c r="A84" s="205" t="s">
        <v>62</v>
      </c>
      <c r="B84" s="59">
        <v>7630</v>
      </c>
      <c r="C84" s="59">
        <v>7630</v>
      </c>
      <c r="D84" s="211"/>
      <c r="F84" s="70" t="s">
        <v>77</v>
      </c>
    </row>
    <row r="85" spans="1:6" ht="18.75" customHeight="1">
      <c r="A85" s="206"/>
      <c r="B85" s="70" t="s">
        <v>77</v>
      </c>
      <c r="C85" s="70" t="s">
        <v>77</v>
      </c>
      <c r="D85" s="212"/>
    </row>
    <row r="86" spans="1:6" ht="33" customHeight="1">
      <c r="A86" s="22"/>
      <c r="B86" s="58">
        <v>44470</v>
      </c>
      <c r="C86" s="58" t="s">
        <v>123</v>
      </c>
      <c r="D86" s="58" t="s">
        <v>124</v>
      </c>
    </row>
    <row r="87" spans="1:6" ht="18.75" customHeight="1">
      <c r="A87" s="201" t="s">
        <v>60</v>
      </c>
      <c r="B87" s="59">
        <v>2468</v>
      </c>
      <c r="C87" s="59">
        <v>2388</v>
      </c>
      <c r="D87" s="203" t="s">
        <v>190</v>
      </c>
    </row>
    <row r="88" spans="1:6" ht="18.75" customHeight="1">
      <c r="A88" s="202"/>
      <c r="B88" s="60" t="s">
        <v>188</v>
      </c>
      <c r="C88" s="60" t="s">
        <v>189</v>
      </c>
      <c r="D88" s="204"/>
    </row>
    <row r="89" spans="1:6" ht="18.75" customHeight="1">
      <c r="A89" s="205" t="s">
        <v>61</v>
      </c>
      <c r="B89" s="69">
        <v>2806</v>
      </c>
      <c r="C89" s="69">
        <v>3604</v>
      </c>
      <c r="D89" s="203" t="s">
        <v>191</v>
      </c>
    </row>
    <row r="90" spans="1:6" ht="18.75" customHeight="1">
      <c r="A90" s="206"/>
      <c r="B90" s="70" t="s">
        <v>69</v>
      </c>
      <c r="C90" s="70" t="s">
        <v>74</v>
      </c>
      <c r="D90" s="204"/>
      <c r="F90" s="59">
        <v>7630</v>
      </c>
    </row>
    <row r="91" spans="1:6" ht="18.75" customHeight="1">
      <c r="A91" s="205" t="s">
        <v>62</v>
      </c>
      <c r="B91" s="209" t="s">
        <v>80</v>
      </c>
      <c r="C91" s="209" t="s">
        <v>80</v>
      </c>
      <c r="D91" s="211"/>
      <c r="F91" s="70" t="s">
        <v>77</v>
      </c>
    </row>
    <row r="92" spans="1:6" ht="18.75" customHeight="1">
      <c r="A92" s="206"/>
      <c r="B92" s="210"/>
      <c r="C92" s="210"/>
      <c r="D92" s="212"/>
    </row>
    <row r="93" spans="1:6" ht="33" customHeight="1">
      <c r="A93" s="22"/>
      <c r="B93" s="137">
        <v>44531</v>
      </c>
      <c r="C93" s="58" t="s">
        <v>123</v>
      </c>
      <c r="D93" s="58" t="s">
        <v>124</v>
      </c>
    </row>
    <row r="94" spans="1:6" ht="18.75" customHeight="1">
      <c r="A94" s="201" t="s">
        <v>60</v>
      </c>
      <c r="B94" s="59">
        <v>3128</v>
      </c>
      <c r="C94" s="59">
        <v>2932</v>
      </c>
      <c r="D94" s="231">
        <f>SUM(B94-C94)</f>
        <v>196</v>
      </c>
    </row>
    <row r="95" spans="1:6" ht="18.75" customHeight="1">
      <c r="A95" s="202"/>
      <c r="B95" s="60" t="s">
        <v>196</v>
      </c>
      <c r="C95" s="60" t="s">
        <v>197</v>
      </c>
      <c r="D95" s="232"/>
    </row>
    <row r="96" spans="1:6" ht="18.75" customHeight="1">
      <c r="A96" s="205" t="s">
        <v>61</v>
      </c>
      <c r="B96" s="235">
        <v>11697</v>
      </c>
      <c r="C96" s="233" t="s">
        <v>157</v>
      </c>
      <c r="D96" s="233" t="s">
        <v>157</v>
      </c>
    </row>
    <row r="97" spans="1:6" ht="18.75" customHeight="1">
      <c r="A97" s="206"/>
      <c r="B97" s="236"/>
      <c r="C97" s="234"/>
      <c r="D97" s="234"/>
      <c r="F97" s="59">
        <v>7630</v>
      </c>
    </row>
    <row r="98" spans="1:6" ht="18.75" customHeight="1">
      <c r="A98" s="205" t="s">
        <v>62</v>
      </c>
      <c r="B98" s="233" t="s">
        <v>157</v>
      </c>
      <c r="C98" s="233" t="s">
        <v>157</v>
      </c>
      <c r="D98" s="233" t="s">
        <v>157</v>
      </c>
      <c r="F98" s="70" t="s">
        <v>77</v>
      </c>
    </row>
    <row r="99" spans="1:6" ht="18.75" customHeight="1">
      <c r="A99" s="206"/>
      <c r="B99" s="234"/>
      <c r="C99" s="234"/>
      <c r="D99" s="234"/>
    </row>
    <row r="100" spans="1:6" ht="18" customHeight="1">
      <c r="A100" s="138" t="s">
        <v>210</v>
      </c>
    </row>
  </sheetData>
  <mergeCells count="97">
    <mergeCell ref="A94:A95"/>
    <mergeCell ref="D94:D95"/>
    <mergeCell ref="A96:A97"/>
    <mergeCell ref="D96:D97"/>
    <mergeCell ref="A98:A99"/>
    <mergeCell ref="D98:D99"/>
    <mergeCell ref="B96:B97"/>
    <mergeCell ref="C96:C97"/>
    <mergeCell ref="B98:B99"/>
    <mergeCell ref="C98:C99"/>
    <mergeCell ref="A91:A92"/>
    <mergeCell ref="D91:D92"/>
    <mergeCell ref="A87:A88"/>
    <mergeCell ref="D87:D88"/>
    <mergeCell ref="A89:A90"/>
    <mergeCell ref="D89:D90"/>
    <mergeCell ref="B91:B92"/>
    <mergeCell ref="C91:C92"/>
    <mergeCell ref="A80:A81"/>
    <mergeCell ref="D80:D81"/>
    <mergeCell ref="A82:A83"/>
    <mergeCell ref="D82:D83"/>
    <mergeCell ref="A84:A85"/>
    <mergeCell ref="D84:D85"/>
    <mergeCell ref="C82:C83"/>
    <mergeCell ref="B70:B71"/>
    <mergeCell ref="C70:C71"/>
    <mergeCell ref="A70:A71"/>
    <mergeCell ref="D70:D71"/>
    <mergeCell ref="A68:A69"/>
    <mergeCell ref="D68:D69"/>
    <mergeCell ref="A66:A67"/>
    <mergeCell ref="D66:D67"/>
    <mergeCell ref="A59:A60"/>
    <mergeCell ref="D59:D60"/>
    <mergeCell ref="A61:A62"/>
    <mergeCell ref="D61:D62"/>
    <mergeCell ref="A63:A64"/>
    <mergeCell ref="D63:D64"/>
    <mergeCell ref="A38:A39"/>
    <mergeCell ref="D38:D39"/>
    <mergeCell ref="A40:A41"/>
    <mergeCell ref="D40:D41"/>
    <mergeCell ref="A42:A43"/>
    <mergeCell ref="D42:D43"/>
    <mergeCell ref="A31:A32"/>
    <mergeCell ref="D31:D32"/>
    <mergeCell ref="A33:A34"/>
    <mergeCell ref="D33:D34"/>
    <mergeCell ref="A35:A36"/>
    <mergeCell ref="D35:D36"/>
    <mergeCell ref="A17:A18"/>
    <mergeCell ref="D17:D18"/>
    <mergeCell ref="A19:A20"/>
    <mergeCell ref="D19:D20"/>
    <mergeCell ref="A21:A22"/>
    <mergeCell ref="D21:D22"/>
    <mergeCell ref="B21:B22"/>
    <mergeCell ref="H6:H7"/>
    <mergeCell ref="A10:A11"/>
    <mergeCell ref="A12:A13"/>
    <mergeCell ref="A14:A15"/>
    <mergeCell ref="D10:D11"/>
    <mergeCell ref="D12:D13"/>
    <mergeCell ref="D14:D15"/>
    <mergeCell ref="F6:F7"/>
    <mergeCell ref="A2:A3"/>
    <mergeCell ref="A4:A5"/>
    <mergeCell ref="A6:A7"/>
    <mergeCell ref="B6:B7"/>
    <mergeCell ref="D6:D7"/>
    <mergeCell ref="A24:A25"/>
    <mergeCell ref="D24:D25"/>
    <mergeCell ref="A26:A27"/>
    <mergeCell ref="D26:D27"/>
    <mergeCell ref="A28:A29"/>
    <mergeCell ref="D28:D29"/>
    <mergeCell ref="A45:A46"/>
    <mergeCell ref="D45:D46"/>
    <mergeCell ref="A47:A48"/>
    <mergeCell ref="D47:D48"/>
    <mergeCell ref="A49:A50"/>
    <mergeCell ref="D49:D50"/>
    <mergeCell ref="A52:A53"/>
    <mergeCell ref="D52:D53"/>
    <mergeCell ref="A54:A55"/>
    <mergeCell ref="D54:D55"/>
    <mergeCell ref="A56:A57"/>
    <mergeCell ref="D56:D57"/>
    <mergeCell ref="A73:A74"/>
    <mergeCell ref="D73:D74"/>
    <mergeCell ref="A75:A76"/>
    <mergeCell ref="D75:D76"/>
    <mergeCell ref="A77:A78"/>
    <mergeCell ref="B77:B78"/>
    <mergeCell ref="C77:C78"/>
    <mergeCell ref="D77:D78"/>
  </mergeCells>
  <phoneticPr fontId="1"/>
  <conditionalFormatting sqref="C30:D30">
    <cfRule type="duplicateValues" dxfId="1" priority="2"/>
  </conditionalFormatting>
  <conditionalFormatting sqref="C37:D37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D14" sqref="D14"/>
    </sheetView>
  </sheetViews>
  <sheetFormatPr baseColWidth="10" defaultColWidth="12.5" defaultRowHeight="27.75" customHeight="1"/>
  <cols>
    <col min="1" max="1" width="8.83203125" customWidth="1"/>
    <col min="2" max="2" width="26" customWidth="1"/>
    <col min="3" max="3" width="16.6640625" customWidth="1"/>
  </cols>
  <sheetData>
    <row r="1" spans="1:3" ht="27.75" customHeight="1">
      <c r="A1" s="31" t="s">
        <v>0</v>
      </c>
      <c r="B1" s="32" t="s">
        <v>3</v>
      </c>
      <c r="C1" s="33" t="s">
        <v>23</v>
      </c>
    </row>
    <row r="2" spans="1:3" ht="27.75" customHeight="1">
      <c r="A2" s="167" t="s">
        <v>1</v>
      </c>
      <c r="B2" s="34" t="s">
        <v>6</v>
      </c>
      <c r="C2" s="35" t="s">
        <v>13</v>
      </c>
    </row>
    <row r="3" spans="1:3" ht="27.75" customHeight="1">
      <c r="A3" s="168"/>
      <c r="B3" s="36" t="s">
        <v>7</v>
      </c>
      <c r="C3" s="37" t="s">
        <v>14</v>
      </c>
    </row>
    <row r="4" spans="1:3" ht="27.75" customHeight="1">
      <c r="A4" s="168"/>
      <c r="B4" s="38" t="s">
        <v>8</v>
      </c>
      <c r="C4" s="39" t="s">
        <v>15</v>
      </c>
    </row>
    <row r="5" spans="1:3" ht="27.75" customHeight="1">
      <c r="A5" s="168"/>
      <c r="B5" s="36" t="s">
        <v>9</v>
      </c>
      <c r="C5" s="40" t="s">
        <v>16</v>
      </c>
    </row>
    <row r="6" spans="1:3" ht="27.75" customHeight="1">
      <c r="A6" s="168"/>
      <c r="B6" s="38" t="s">
        <v>10</v>
      </c>
      <c r="C6" s="37" t="s">
        <v>17</v>
      </c>
    </row>
    <row r="7" spans="1:3" ht="27.75" customHeight="1">
      <c r="A7" s="168"/>
      <c r="B7" s="36" t="s">
        <v>11</v>
      </c>
      <c r="C7" s="39" t="s">
        <v>18</v>
      </c>
    </row>
    <row r="8" spans="1:3" ht="27.75" customHeight="1">
      <c r="A8" s="169"/>
      <c r="B8" s="38" t="s">
        <v>12</v>
      </c>
      <c r="C8" s="40" t="s">
        <v>14</v>
      </c>
    </row>
    <row r="9" spans="1:3" ht="27.75" customHeight="1">
      <c r="A9" s="159" t="s">
        <v>2</v>
      </c>
      <c r="B9" s="41" t="s">
        <v>4</v>
      </c>
      <c r="C9" s="42" t="s">
        <v>19</v>
      </c>
    </row>
    <row r="10" spans="1:3" ht="27.75" customHeight="1">
      <c r="A10" s="160"/>
      <c r="B10" s="43" t="s">
        <v>5</v>
      </c>
      <c r="C10" s="44" t="s">
        <v>20</v>
      </c>
    </row>
    <row r="11" spans="1:3" ht="27.75" customHeight="1">
      <c r="A11" s="237" t="s">
        <v>22</v>
      </c>
      <c r="B11" s="238"/>
      <c r="C11" s="45" t="s">
        <v>21</v>
      </c>
    </row>
  </sheetData>
  <mergeCells count="3">
    <mergeCell ref="A11:B11"/>
    <mergeCell ref="A2:A8"/>
    <mergeCell ref="A9:A1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予算</vt:lpstr>
      <vt:lpstr>家計簿</vt:lpstr>
      <vt:lpstr>Sheet1</vt:lpstr>
      <vt:lpstr>モデル</vt:lpstr>
      <vt:lpstr>光熱費</vt:lpstr>
      <vt:lpstr>家計管理方法</vt:lpstr>
    </vt:vector>
  </TitlesOfParts>
  <Company>福島県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Kasumi Sugihara</dc:creator>
  <cp:lastModifiedBy>Microsoft Office User</cp:lastModifiedBy>
  <dcterms:created xsi:type="dcterms:W3CDTF">2020-12-07T00:15:57Z</dcterms:created>
  <dcterms:modified xsi:type="dcterms:W3CDTF">2022-06-01T05:32:33Z</dcterms:modified>
</cp:coreProperties>
</file>